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405" windowHeight="9135" tabRatio="935" activeTab="0"/>
  </bookViews>
  <sheets>
    <sheet name="Záradék" sheetId="1" r:id="rId1"/>
    <sheet name="Összesítő" sheetId="2" r:id="rId2"/>
    <sheet name="Zsaluzás és állványozás" sheetId="3" r:id="rId3"/>
    <sheet name="Költségtérítések" sheetId="4" r:id="rId4"/>
    <sheet name="Irtás, föld- és sziklamunka" sheetId="5" r:id="rId5"/>
    <sheet name="Síkalapozás" sheetId="6" r:id="rId6"/>
    <sheet name="Helyszíni beton és vasbeton mun" sheetId="7" r:id="rId7"/>
    <sheet name="Falazás és egyéb kőművesmunka" sheetId="8" r:id="rId8"/>
    <sheet name="Fém- és könnyű épületszerkezet " sheetId="9" r:id="rId9"/>
    <sheet name="Vakolás és rabicolás" sheetId="10" r:id="rId10"/>
    <sheet name="Bádogozás" sheetId="11" r:id="rId11"/>
    <sheet name="Fém nyílászáró és épületlakatos" sheetId="12" r:id="rId12"/>
    <sheet name="Szigetelés" sheetId="13" r:id="rId13"/>
  </sheets>
  <definedNames/>
  <calcPr fullCalcOnLoad="1"/>
</workbook>
</file>

<file path=xl/sharedStrings.xml><?xml version="1.0" encoding="utf-8"?>
<sst xmlns="http://schemas.openxmlformats.org/spreadsheetml/2006/main" count="331" uniqueCount="173">
  <si>
    <t>Munkanem megnevezése</t>
  </si>
  <si>
    <t>Anyag összege</t>
  </si>
  <si>
    <t>Díj összege</t>
  </si>
  <si>
    <t>Ssz.</t>
  </si>
  <si>
    <t>Tételszám</t>
  </si>
  <si>
    <t>Tétel szövege</t>
  </si>
  <si>
    <t>Menny.</t>
  </si>
  <si>
    <t>Egység</t>
  </si>
  <si>
    <t>Anyag egységár</t>
  </si>
  <si>
    <t>Díj egységre</t>
  </si>
  <si>
    <t>Anyag összesen</t>
  </si>
  <si>
    <t>Díj összesen</t>
  </si>
  <si>
    <t>ktg</t>
  </si>
  <si>
    <t>db</t>
  </si>
  <si>
    <t>m</t>
  </si>
  <si>
    <t>Munkanem összesen:</t>
  </si>
  <si>
    <t>15-002-1.2.1</t>
  </si>
  <si>
    <t>m2</t>
  </si>
  <si>
    <t>Kétoldali falzsaluzás függőleges vagy ferde sík felülettel, szerelt táblás zsaluzattal, kézzel mozgatva, 3 m magasságig</t>
  </si>
  <si>
    <t>15-002-4.1.1</t>
  </si>
  <si>
    <t>Egyoldali falzsaluzás függőleges vagy ferde sík felülettel, fa zsaluzattal, 3 m magasságig</t>
  </si>
  <si>
    <t>15-016-1.2-0023126</t>
  </si>
  <si>
    <t>Guruló állvány, 2,50x0,75 m-es járólappal, 2,00 kN/m² terhelhetőséggel, 6,6 m járólapmagasság (típus: 741219) KRAUSE guruló állvány 2,50x0,75 m-es járólappal, 2,00 kN/m2 terhelhetőséggel, 4,6 m járólapmagasság (típus: 741202)</t>
  </si>
  <si>
    <t>15-016-9.5</t>
  </si>
  <si>
    <t>Guruló állvány áthelyezése 4,00x4,00 m alapterületig, 12,0 m járólapmagasságig</t>
  </si>
  <si>
    <t>Zsaluzás és állványozás</t>
  </si>
  <si>
    <t>19-010-1.11.1.1</t>
  </si>
  <si>
    <t>Általános teendők megvalósulás szakaszában, ellenőrző mérések, épületek műszeres kitűzése</t>
  </si>
  <si>
    <t>19-010-1.11.2.1</t>
  </si>
  <si>
    <t>Általános teendők megvalósulás szakaszában, időarányos gépköltség bérleti díja</t>
  </si>
  <si>
    <t>19-010-1.11.3</t>
  </si>
  <si>
    <t>Közüzemi díjak építés alatt</t>
  </si>
  <si>
    <t>19-010-1.21.2</t>
  </si>
  <si>
    <t>Általános teendők befejezés szakaszában, megvalósulási tervdokumentáció elkészítése</t>
  </si>
  <si>
    <t>19-021-1.1.1</t>
  </si>
  <si>
    <t>Ellenőrző vizsgálatok, talajok tömörségi vizsgálata</t>
  </si>
  <si>
    <t>Költségtérítések</t>
  </si>
  <si>
    <t>21-002-1.1</t>
  </si>
  <si>
    <t>m3</t>
  </si>
  <si>
    <t>Humuszos termőréteg, termőföld leszedése, terítése gépi erővel, 18%-os terephajlásig, bármilyen talajban, szállítással, 50,0 m-ig</t>
  </si>
  <si>
    <t>21-003-7.1.1.1</t>
  </si>
  <si>
    <t>Munkagödör földkiemelése épületek és műtárgyak helyén bármely konzisztenciájú, I-IV. oszt. talajban, gépi erővel, kiegészítő kézi munkával, alapterület: 10,00 m²-ig, 2,0 m mélységig</t>
  </si>
  <si>
    <t>21-003-7.1.5.1</t>
  </si>
  <si>
    <t>Munkagödör földkiemelése épületek és műtárgyak helyén bármely konzisztenciájú, I-IV. oszt. talajban, gépi erővel, kiegészítő kézi munkával, alapterület: 150,1-250,0 m² között, 5,5 m mélységig</t>
  </si>
  <si>
    <t>21-008-2.2.3</t>
  </si>
  <si>
    <t>Tömörítés bármely tömörítési osztályban gépi erővel, kis felületen, tömörségi fok: 95%</t>
  </si>
  <si>
    <t>21-008-3.1.1</t>
  </si>
  <si>
    <t>Simító hengerlés a földmű (tükör és padka) felületén, gépi erővel, 3,0 m szélességig</t>
  </si>
  <si>
    <t>21-011-1.2.1</t>
  </si>
  <si>
    <t>Fejtett föld felrakása szállítóeszközre, géppel, elszállítása lerakóhelyre, lerakói díjjal</t>
  </si>
  <si>
    <t>21-011-5-0235407</t>
  </si>
  <si>
    <t>100 m2</t>
  </si>
  <si>
    <t>Töltésalapozás geotextíliával VIACON GEO PP HP 200 elválasztó nemszőtt geotextília, PP-ből, 200 g/m² szakító szilárdság: 17/17 kN/m, tekercsméret: 6 x 110 m</t>
  </si>
  <si>
    <t>21-011-7.2-0120701</t>
  </si>
  <si>
    <t>Feltöltések alap- és lábazati falak közé és alagsori vagy alá nem pincézett földszinti padozatok alá, az anyag szétterítésével, mozgatásával, osztályozatlan kavicsból Természetes szemmegoszlású kavics, THK  0/32 P-TT, Nyékládháza</t>
  </si>
  <si>
    <t>21-011-7.4-0110765</t>
  </si>
  <si>
    <t>Feltöltések alap- és lábazati falak közé és alagsori vagy alá nem pincézett földszinti padozatok alá, az anyag szétterítésével, mozgatásával, zúzottkőből Zúzottkő, Z 35/55</t>
  </si>
  <si>
    <t>21-011-11.2</t>
  </si>
  <si>
    <t>Építési törmelék konténeres elszállítása, lerakása, lerakóhelyi díjjal, 4,0 m³-es konténerbe</t>
  </si>
  <si>
    <t>21-011-12</t>
  </si>
  <si>
    <t>Munkahelyi depóniából építési törmelék konténerbe rakása,  kézi erővel, önálló munka esetén elszámolva, konténer szállítás nélkül</t>
  </si>
  <si>
    <t>Irtás, föld- és sziklamunka</t>
  </si>
  <si>
    <t>23-003-2-0242210</t>
  </si>
  <si>
    <t>Vasbeton sáv-, talp- lemezalap készítése szivattyús technológiával, .....minőségű betonból C25/30 - XC2 - 16 - F3 - CEM 32,5, m = 6,6 finomsági modulussal</t>
  </si>
  <si>
    <t>23-003-11.1-0112210</t>
  </si>
  <si>
    <t>Szerelőbeton készítése, .....minőségű betonból 8 cm vastagságig C12/15 - X0b(H) - 16 - F3 - CEM 32,5, m = 6,5 finomsági modulussal</t>
  </si>
  <si>
    <t>Síkalapozás</t>
  </si>
  <si>
    <t>31-001-1.2.2-0221002</t>
  </si>
  <si>
    <t>t</t>
  </si>
  <si>
    <t>Betonacél helyszíni szerelése  függőleges vagy vízszintes tartószerkezetbe, bordás betonacélból, 6-20 mm átmérő között FERALPI bordás betonacél, 6 m-es szálban, B500B</t>
  </si>
  <si>
    <t>31-001-2-0452004</t>
  </si>
  <si>
    <t>Hegesztett betonacél háló szerelése tartószerkezetbe FERALPI Sp8K1515 építési síkháló; 5,00 x 2,15 m; 150 x 150 mm osztással Ø 8,00 / 8,00 B500A (BHB55.50)</t>
  </si>
  <si>
    <t>31-011-3.3.3-0250510</t>
  </si>
  <si>
    <t>Vasbetonfal készítése,  X0v(H), XC1, XC2, XC3 környezeti osztályú, kissé képlékeny vagy képlékeny konzisztenciájú betonból, szivattyús technológiával, vibrátoros tömörítéssel, 25-50 cm vastagság között C30/37 - XC3 - 24 - F3 - CEM 52,5, m = 7,1 finomsági modulussal</t>
  </si>
  <si>
    <t>31-011-90.2.2.5</t>
  </si>
  <si>
    <t>óra</t>
  </si>
  <si>
    <t>Betonszivattyúk függőleges emeléshez, mobil betonszivattyú gémmel, 47 m maximális kinyúlásig, 32 m</t>
  </si>
  <si>
    <t>31-030-2.2</t>
  </si>
  <si>
    <t>Ipari térburkolatok készítése, speciális betonokból,15-25 cm vastagságig, betonszivattyús technológiával,XK, X1, X4 környezeti osztályú,kissé képlékeny konzisztenciájú betonból, hálóval vasalt, vegyszeresen kötés késleltetett, kézi lehúzással</t>
  </si>
  <si>
    <t>31-030-2.3.1</t>
  </si>
  <si>
    <t>Ipari térburkolatok készítése, speciális betonokból,15-25 cm vastagságig, betonszivattyús technológiával,XK, X1, X4 környezeti osztályú,kissé képlékeny konzisztenciájú betonból, szálerősítésű vegyszeres kötés, acélhajas</t>
  </si>
  <si>
    <t>31-030-4.2</t>
  </si>
  <si>
    <t>Beton aljzat kiegészítő műveletek, többletidő, aljzatbeton tágulási hézagképzés 10 cm hézagmélységig, 3 cm mély bitumen-kiöntéssel</t>
  </si>
  <si>
    <t>31-051-1.1-0121110</t>
  </si>
  <si>
    <t>Járdakészítés betonból, 8 cm vastagságig, tükörkiemeléssel, 8 cm kavicságyazattal, szegéllyel, zsaluzattal, X0b(H) környezeti osztályú, kissé képlékeny konzisztenciájú betonból, saját levében simítva C16/20 - X0b(H) - 16 - F2 - CEM 42,5, m = 6,4 finomsági modulussal</t>
  </si>
  <si>
    <t>31-051-9.2.1-0211561</t>
  </si>
  <si>
    <t>Friss betonfelület vegyszeres utókezelése gépi felhordással, általános impregnáló és utókezelőszerekkel Sika Antisol E párolgásvédő szer frissbetonhoz</t>
  </si>
  <si>
    <t>Helyszíni beton és vasbeton munka</t>
  </si>
  <si>
    <t>33-001-1.3.4.3.1.1-0200408</t>
  </si>
  <si>
    <t>Teherhordó és kitöltő falazat készítése, beton, könnyűbeton falazóblokk vagy zsaluzóelem termékekből, 300 mm falvastagságban, 300x500x250 mm-es méretű beton zsaluzóelemből, kitöltő betonnal, betonacél beépítéssel ZS 30-as zsaluzóelem, 300/500/250 mm, C16/20-16/kissé képlékeny kavicsbeton, B 60.40:12 mm átmérőjű betonacél</t>
  </si>
  <si>
    <t>Falazás és egyéb kőművesmunka</t>
  </si>
  <si>
    <t>34-001-1.2.1</t>
  </si>
  <si>
    <t>kg</t>
  </si>
  <si>
    <t>Épület-acélváz szerelése rácsos szerkezetű elemekből, felületkezelt kivitelben</t>
  </si>
  <si>
    <t>34-001-31.8-0125412</t>
  </si>
  <si>
    <t>Magasprofilos rendszer elemeinek elhelyezése, önfúró csavarokkal rögzítve, 4,0 m²/db táblaméretig, 150 mm-es magastrapézprofil ArcelorMittal TR 150/280 teherhordó trapézlemez 0,88 mm vtg., Zinc v. egyenértékű Optigal + 12 v. 15 µm PE bevonat, standard színben</t>
  </si>
  <si>
    <t>34-003-31.1.6-0113625</t>
  </si>
  <si>
    <t>Külső térelhatárolás hőszigetelt szendvicspanel elemekkel, rejtett csavaros rögzítéssel, PUR - vagy PIR hab szigeteléssel, 100 mm vastagságban KINGSPAN KS 1000 AWP 100 0,6/0,4 rejtett rögz. IPN falpanel horg.+25/20 µm polyester, standard színben</t>
  </si>
  <si>
    <t>34-006-1.1-0113705</t>
  </si>
  <si>
    <t>Panelrögzítő csavar elhelyezése, szendvicspanel fogadó acéltartó rendszerére KINGSPAN JT2-D-6H-5,5x102 V16 horganyzott acél önfúró csavarok, hidegen hajlított acélszerkezethez (1,5-5,0 mm falvastagságig)</t>
  </si>
  <si>
    <t>Fém- és könnyű épületszerkezet szerelése</t>
  </si>
  <si>
    <t>36-002-4-0411028</t>
  </si>
  <si>
    <t>Vékonyvakolat alapozók felhordása, kézi erővel weber.therm primer G700 vékonyvakolat alapozó, Kód: G700</t>
  </si>
  <si>
    <t>36-007-9.2-0415421</t>
  </si>
  <si>
    <t>Lábazati vakolatok; díszítő és lábazati műgyanta kötőanyagú vakolatréteg felhordása,kézi erővel, vödrös kiszerelésű anyagból Baumit MosaikTop (Baumit Mozaik) vakolat 2 mm-es szemcseméret, 24 féle szín, Cikkszám: 255201</t>
  </si>
  <si>
    <t>36-011-6-0391213</t>
  </si>
  <si>
    <t>Üvegszövet háló elhelyezése, függőleges, vízszintes, ferde vagy íves felületen Baumit felirat nélküli üvegszövet, Cikkszám: 956191</t>
  </si>
  <si>
    <t>36-011-7-0415945</t>
  </si>
  <si>
    <t>Üvegszövet háló beágyazása, függőleges, vízszintes,  ferde vagy íves felületen Baumit ProfiContact - emelt minőségű ragasztótapasz, Cikkszám: 156154</t>
  </si>
  <si>
    <t>Vakolás és rabicolás</t>
  </si>
  <si>
    <t>43-002-11.2-0411181</t>
  </si>
  <si>
    <t>Lefolyócső szerelése kör keresztmetszettel, KG-PVC</t>
  </si>
  <si>
    <t>43-003-2.2.3-0993251</t>
  </si>
  <si>
    <t>Oromszegély szerelése, színes műanyagbevonatú horganyzott acéllemezből, 50 cm kiterített szélességgel LINDAB Seamline FOP szegély tűzihorganyzott acél + Classic bevonat, standard színben, 0,5 mm vtg., kiterített szélesség: 451-500 mm</t>
  </si>
  <si>
    <t>43-003-11.1.1-0144563</t>
  </si>
  <si>
    <t>Saroklemez szegély (külső/belső), színes műanyagbevonatú horganyzott acéllemezből, 30 cm kiterített szélességgel LINDAB HBY külső saroklemez 140 mm széles, 0,5 mm vtg., Classic bevonattal, standard színben</t>
  </si>
  <si>
    <t>43-003-15.2.5-0149731</t>
  </si>
  <si>
    <t>Lábazati szegély, színes műanyagbevonatú horganyzott acéllemezből, bármely kiterített szélességgel</t>
  </si>
  <si>
    <t>43-003-29-0993782</t>
  </si>
  <si>
    <t>Panel, nyílászáró, belső sarok szegély LINDAB Seamline tekercslemez 0,5 mm vtg., tűzihorganyzott acél + Classic bevonat, standard színben</t>
  </si>
  <si>
    <t>Bádogozás</t>
  </si>
  <si>
    <t>45-003-16.2.1.3-0135660</t>
  </si>
  <si>
    <t>Ipari szekcionált kapu szerelése, hőszigetelt, meghajtással, acél kivitelben, magasság: 4500-5000 mm, szélesség: 4500-5000 mm Hörmann SPU F42 ipari szekcionált kapu, 5000x4500 mm, stukkómintás RAL9002, N-sínvezetéssel, WA400 A445 közvetlen tengelyhajtással, szükséglánccal</t>
  </si>
  <si>
    <t>Fém nyílászáró és épületlakatos-szerkezet elhelyezése</t>
  </si>
  <si>
    <t>48-002-1.39.1.1-0094721</t>
  </si>
  <si>
    <t>Talajnedvesség elleni szigetelés; Védő-csúsztató réteg bitumenes lemez vízszigetelésen, rögzítés nélkül, 10 cm laza átlapolással fektetve, vízszintes felületen, egy réteg minimum 0,09 mm vastag polietilén fólia BACHL PE építési fólia, natúr, 2x50 m, vtg. 150 µm</t>
  </si>
  <si>
    <t>48-002-1.49.1-0095883</t>
  </si>
  <si>
    <t>Talajnedvesség elleni szigetelés; Műanyagfátyol vagy műanyagfilc alátét vagy elválasztó réteg, átlapolással, rögzítés nélkül egy rétegben, vízszintes felületen FATRATEX 200 hőkezelt geotextília 200g/m2</t>
  </si>
  <si>
    <t>48-005-1.3.1.4.1-0094721</t>
  </si>
  <si>
    <t>Csapadékvíz elleni szigetelés; Egyenes rétegrendű csapadékvíz elleni szigetelés páratechnikai rétegei, párazáró réteg, vízszintes felületen, egy rétegben, minimum 0,25 mm vastag PE fóliával BACHL PE építési fólia, natúr, 2x50 m, vtg. 150 µm</t>
  </si>
  <si>
    <t>48-005-1.4.1.1-0095512</t>
  </si>
  <si>
    <t>Csapadékvíz elleni szigetelés; Vízszintes felületen (lapostetőn), egy rétegben, minimum 1,0 mm vastag (rögzítés külön tételben), lágy PVC vagy PIB lemezzel, átlapolások forrólevegős hegesztésével BAUDER THERMOFOL U 15 PVC-P lemez leterhelt és mechanikus rögzítéshez, világosszürke, 1,5 mm, 1000 N/50 mm PES háló, -30 °C, nyúlás 19 %, FLL, E osztály, Broof(t1), Csz.: 6115 0000</t>
  </si>
  <si>
    <t>48-005-1.5.1.1-0095512</t>
  </si>
  <si>
    <t>Csapadékvíz elleni szigetelés; Függőleges felületen (épületlábazaton vagy attikafalon), egy rétegben, minimum 1,0 mm vastag, lágy PVC lemezzel, átlapolások forrólevegős hegesztésével BAUDER THERMOFOL U 15 PVC-P lemez leterhelt és mechanikus rögzítéshez, világosszürke, 1,5 mm, 1000 N/50 mm PES háló, -30 °C, nyúlás 19 %, FLL, E osztály, Broof(t1), Csz.: 6115 0000</t>
  </si>
  <si>
    <t>48-005-1.80.3.2-0096456</t>
  </si>
  <si>
    <t>Csapadékvíz elleni szigetelés; Tetőösszefolyó</t>
  </si>
  <si>
    <t>48-007-11.1.1.5-0094611</t>
  </si>
  <si>
    <t>Lapostető hő- és hangszigetelése; Egyenes rétegrendű nem járható lapostetőn vagy extenzív zöldtetőn, vízszintes és függőleges felületen(rögzítés külön tételben), egy rétegben, poliuretánhab hőszigetelő lemezzel BACHL PIR MV lemez, kétoldali üvegfátyol kasírozás, 1240x615x200 mm, hővezetési tényező: λ= 0,024 W/mK, lépcsős élképzéssel</t>
  </si>
  <si>
    <t>48-007-11.11.2-0095231</t>
  </si>
  <si>
    <t>Lapostető hő- és hangszigetelése; Egyenes rétegrendű lapostetők lejtésképzése (rögzítés külön tételben), poliuretánhab hőszigetelő lemezzel BAUDER PIR FA lejtés 2 %, alukasírozott lejtőelemek, 30-55 mm , λD=0,022 W/(mK), PIR index &gt;250, nyomószilárdság 120 kPa, 1200 x 1200 mm táblák, gyártói konszignáció és elemjegyzék szerint, Csz.: 4700 2001</t>
  </si>
  <si>
    <t>48-007-21.1.1.4-0110166</t>
  </si>
  <si>
    <t>Külső fal; Homlokzati fal hő- és/vagy hangszigetelése, falazott vagy monolit vasbeton szerkezeten, függőleges felületen, (rögzítés, vakolás, légrés kialakítása külön tételben) vékonyvakolat alatti érdesített felületű extrudált polisztirolhab lemezzel RAVATHERM XPS 300WB (STYROFOAM IB-A) 080 érdesített felületű extrudált polisztirolhab hőszigetelő lemez, 80x600x1250 mm, λD=0,033 W/mK, RTH300WB080</t>
  </si>
  <si>
    <t>48-007-41.2.3-0113379</t>
  </si>
  <si>
    <t>Födém; Padló peremszigetelés elhelyezése úsztatott aljzatbeton esetén, extrudált polietilén habszalaggal AUSTROTHERM AT-PE sáv 10/100 mm</t>
  </si>
  <si>
    <t>48-007-51.1.1-0110164</t>
  </si>
  <si>
    <t>Hőhidak hőszigetelése; bentmaradó zsaluzatként alkalmazva, extrudált polisztirolhab lemezzel RAVATHERM XPS 300WB (STYROFOAM IB-A) 050 érdesített felületű extrudált polisztirolhab hőszigetelő lemez, 50x600x1250 mm, λD=0,033 W/mK, RTH300WB050</t>
  </si>
  <si>
    <t>48-021-1.1.1.1</t>
  </si>
  <si>
    <t>Szigetelések rögzítése; Vízszigetelő lemezek szélszívás elleni vonalmenti  mechanikai rögzítése 20 m épületmagasságig, átlapolások alatti szegezéssel, vízszintes felületen</t>
  </si>
  <si>
    <t>48-021-1.2.1.2</t>
  </si>
  <si>
    <t>Szigetelések rögzítése; Vízszigetelő lemezek illetve hőszigetelő táblák szélszívás elleni vonalmenti mechanikai rögzítése tetőkön,  20 m épületmagasságig, vízszintes felületen, trapézlemez tetőkön, önfúró csavarokkal  és fém alátétekkel, vagy hüvelyes műanyag alátéttányérral</t>
  </si>
  <si>
    <t>Szigetelés</t>
  </si>
  <si>
    <t>Összesen:</t>
  </si>
  <si>
    <t xml:space="preserve">                                       </t>
  </si>
  <si>
    <t xml:space="preserve">A munka leírása: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</si>
  <si>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</si>
  <si>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</si>
  <si>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</si>
  <si>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</si>
  <si>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</si>
  <si>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</si>
  <si>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</si>
  <si>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</si>
  <si>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</si>
  <si>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</si>
  <si>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</si>
  <si>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OPTI-PLAN KFT</t>
  </si>
  <si>
    <t>5520 Szeghalom, Bethlen u. 18.</t>
  </si>
  <si>
    <t>Megbízó:</t>
  </si>
  <si>
    <t>Kelt: 2022 év 03. hó 31. nap</t>
  </si>
  <si>
    <t>FÜZESGYARMAT VÁROS ÖNKORMÁNYZATA</t>
  </si>
  <si>
    <t>5525 Füzesgyarmat, Szabadság tér 1.</t>
  </si>
  <si>
    <t>Raktárcsarnok építése</t>
  </si>
  <si>
    <t>5525 Füzesgyarmat, Garai utca, Hrsz.: 287</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</si>
</sst>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_-* #,##0.0_-;\-* #,##0.0_-;_-* &quot;-&quot;??_-;_-@_-"/>
    <numFmt numFmtId="167" formatCode="_-* #,##0_-;\-* #,##0_-;_-* &quot;-&quot;??_-;_-@_-"/>
    <numFmt numFmtId="168" formatCode="_-* #,##0.000_-;\-* #,##0.000_-;_-* &quot;-&quot;??_-;_-@_-"/>
    <numFmt numFmtId="169" formatCode="_-* #,##0.0000_-;\-* #,##0.0000_-;_-* &quot;-&quot;??_-;_-@_-"/>
  </numFmts>
  <fonts count="42">
    <font>
      <sz val="11"/>
      <color theme="1"/>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9"/>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1" applyNumberFormat="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0" applyNumberFormat="0" applyBorder="0" applyAlignment="0" applyProtection="0"/>
    <xf numFmtId="0" fontId="32" fillId="30"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7" fillId="30" borderId="1" applyNumberFormat="0" applyAlignment="0" applyProtection="0"/>
    <xf numFmtId="9" fontId="0" fillId="0" borderId="0" applyFont="0" applyFill="0" applyBorder="0" applyAlignment="0" applyProtection="0"/>
  </cellStyleXfs>
  <cellXfs count="34">
    <xf numFmtId="0" fontId="0" fillId="0" borderId="0" xfId="0" applyFont="1" applyAlignment="1">
      <alignment/>
    </xf>
    <xf numFmtId="0" fontId="38" fillId="0" borderId="0" xfId="0" applyFont="1" applyAlignment="1">
      <alignment vertical="top" wrapText="1"/>
    </xf>
    <xf numFmtId="0" fontId="39" fillId="0" borderId="10" xfId="0" applyFont="1" applyBorder="1" applyAlignment="1">
      <alignment vertical="top" wrapText="1"/>
    </xf>
    <xf numFmtId="0" fontId="39" fillId="0" borderId="0" xfId="0" applyFont="1" applyAlignment="1">
      <alignment vertical="top" wrapText="1"/>
    </xf>
    <xf numFmtId="0" fontId="39" fillId="0" borderId="10" xfId="0" applyFont="1" applyBorder="1" applyAlignment="1">
      <alignment horizontal="right" vertical="top" wrapText="1"/>
    </xf>
    <xf numFmtId="0" fontId="38" fillId="0" borderId="0" xfId="0" applyFont="1" applyAlignment="1">
      <alignment horizontal="right" vertical="top" wrapText="1"/>
    </xf>
    <xf numFmtId="0" fontId="39" fillId="0" borderId="10" xfId="0" applyFont="1" applyBorder="1" applyAlignment="1">
      <alignment horizontal="left" vertical="top" wrapText="1"/>
    </xf>
    <xf numFmtId="0" fontId="38" fillId="0" borderId="0" xfId="0" applyFont="1" applyAlignment="1">
      <alignment horizontal="left" vertical="top" wrapText="1"/>
    </xf>
    <xf numFmtId="0" fontId="39" fillId="0" borderId="0" xfId="0" applyFont="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1" fillId="0" borderId="10" xfId="0" applyFont="1" applyBorder="1" applyAlignment="1">
      <alignment vertical="top" wrapText="1"/>
    </xf>
    <xf numFmtId="0" fontId="41" fillId="0" borderId="10" xfId="0" applyFont="1" applyBorder="1" applyAlignment="1">
      <alignment horizontal="right" vertical="top" wrapText="1"/>
    </xf>
    <xf numFmtId="0" fontId="41" fillId="0" borderId="0" xfId="0" applyFont="1" applyAlignment="1">
      <alignment vertical="top"/>
    </xf>
    <xf numFmtId="0" fontId="40" fillId="0" borderId="0" xfId="0" applyFont="1" applyAlignment="1">
      <alignment vertical="top"/>
    </xf>
    <xf numFmtId="0" fontId="40" fillId="0" borderId="11" xfId="0" applyFont="1" applyBorder="1" applyAlignment="1">
      <alignment vertical="top"/>
    </xf>
    <xf numFmtId="10" fontId="40" fillId="0" borderId="11" xfId="0" applyNumberFormat="1" applyFont="1" applyBorder="1" applyAlignment="1">
      <alignment vertical="top"/>
    </xf>
    <xf numFmtId="0" fontId="40" fillId="0" borderId="0" xfId="0" applyFont="1" applyAlignment="1">
      <alignment horizontal="left" vertical="top"/>
    </xf>
    <xf numFmtId="0" fontId="40" fillId="0" borderId="11" xfId="0" applyFont="1" applyBorder="1" applyAlignment="1">
      <alignment horizontal="right" vertical="top"/>
    </xf>
    <xf numFmtId="167" fontId="40" fillId="0" borderId="11" xfId="40" applyNumberFormat="1" applyFont="1" applyBorder="1" applyAlignment="1">
      <alignment vertical="top"/>
    </xf>
    <xf numFmtId="167" fontId="40" fillId="0" borderId="0" xfId="40" applyNumberFormat="1" applyFont="1" applyAlignment="1">
      <alignment vertical="top" wrapText="1"/>
    </xf>
    <xf numFmtId="167" fontId="41" fillId="0" borderId="10" xfId="40" applyNumberFormat="1" applyFont="1" applyBorder="1" applyAlignment="1">
      <alignment vertical="top" wrapText="1"/>
    </xf>
    <xf numFmtId="167" fontId="38" fillId="0" borderId="0" xfId="40" applyNumberFormat="1" applyFont="1" applyAlignment="1">
      <alignment horizontal="right" vertical="top" wrapText="1"/>
    </xf>
    <xf numFmtId="167" fontId="39" fillId="0" borderId="10" xfId="40" applyNumberFormat="1" applyFont="1" applyBorder="1" applyAlignment="1">
      <alignment horizontal="right" vertical="top" wrapText="1"/>
    </xf>
    <xf numFmtId="169" fontId="40" fillId="0" borderId="0" xfId="0" applyNumberFormat="1" applyFont="1" applyAlignment="1">
      <alignment vertical="top"/>
    </xf>
    <xf numFmtId="167" fontId="40" fillId="0" borderId="12" xfId="40" applyNumberFormat="1" applyFont="1" applyBorder="1" applyAlignment="1">
      <alignment horizontal="center" vertical="top"/>
    </xf>
    <xf numFmtId="167" fontId="40" fillId="0" borderId="11" xfId="40" applyNumberFormat="1" applyFont="1" applyBorder="1" applyAlignment="1">
      <alignment horizontal="center" vertical="top"/>
    </xf>
    <xf numFmtId="167" fontId="40" fillId="0" borderId="10" xfId="40" applyNumberFormat="1" applyFont="1" applyBorder="1" applyAlignment="1">
      <alignment horizontal="center" vertical="top"/>
    </xf>
    <xf numFmtId="0" fontId="40" fillId="0" borderId="12" xfId="0" applyFont="1" applyBorder="1" applyAlignment="1">
      <alignment horizontal="center" vertical="top"/>
    </xf>
    <xf numFmtId="0" fontId="41" fillId="0" borderId="0" xfId="0" applyFont="1" applyAlignment="1">
      <alignment vertical="top"/>
    </xf>
    <xf numFmtId="0" fontId="0" fillId="0" borderId="0" xfId="0" applyAlignment="1">
      <alignment vertical="top"/>
    </xf>
    <xf numFmtId="0" fontId="40" fillId="0" borderId="0" xfId="0" applyFont="1" applyAlignment="1">
      <alignment vertical="top"/>
    </xf>
    <xf numFmtId="0" fontId="40" fillId="0" borderId="0" xfId="0" applyFont="1" applyAlignment="1">
      <alignment horizontal="center" vertical="top"/>
    </xf>
    <xf numFmtId="0" fontId="0" fillId="0" borderId="0" xfId="0"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6"/>
  <sheetViews>
    <sheetView tabSelected="1" zoomScalePageLayoutView="0" workbookViewId="0" topLeftCell="A1">
      <selection activeCell="D16" sqref="D16"/>
    </sheetView>
  </sheetViews>
  <sheetFormatPr defaultColWidth="9.140625" defaultRowHeight="15"/>
  <cols>
    <col min="1" max="1" width="36.421875" style="9" customWidth="1"/>
    <col min="2" max="2" width="10.7109375" style="9" customWidth="1"/>
    <col min="3" max="4" width="15.7109375" style="9" customWidth="1"/>
    <col min="5" max="5" width="9.140625" style="9" customWidth="1"/>
    <col min="6" max="6" width="10.140625" style="9" bestFit="1" customWidth="1"/>
    <col min="7" max="7" width="12.421875" style="9" bestFit="1" customWidth="1"/>
    <col min="8" max="16384" width="9.140625" style="9" customWidth="1"/>
  </cols>
  <sheetData>
    <row r="1" s="13" customFormat="1" ht="15.75">
      <c r="A1" s="13" t="s">
        <v>165</v>
      </c>
    </row>
    <row r="2" s="13" customFormat="1" ht="15.75">
      <c r="A2" s="13" t="s">
        <v>166</v>
      </c>
    </row>
    <row r="3" spans="1:4" s="13" customFormat="1" ht="15.75">
      <c r="A3" s="29"/>
      <c r="B3" s="30"/>
      <c r="C3" s="30"/>
      <c r="D3" s="30"/>
    </row>
    <row r="4" spans="1:4" ht="15.75">
      <c r="A4" s="31"/>
      <c r="B4" s="30"/>
      <c r="C4" s="30"/>
      <c r="D4" s="30"/>
    </row>
    <row r="5" spans="1:4" ht="15.75">
      <c r="A5" s="31"/>
      <c r="B5" s="30"/>
      <c r="C5" s="30"/>
      <c r="D5" s="30"/>
    </row>
    <row r="6" spans="1:4" ht="15.75">
      <c r="A6" s="31"/>
      <c r="B6" s="30"/>
      <c r="C6" s="30"/>
      <c r="D6" s="30"/>
    </row>
    <row r="7" spans="1:4" ht="15.75">
      <c r="A7" s="31" t="s">
        <v>167</v>
      </c>
      <c r="B7" s="30"/>
      <c r="C7" s="30"/>
      <c r="D7" s="30"/>
    </row>
    <row r="8" spans="1:4" ht="15.75">
      <c r="A8" s="14" t="s">
        <v>169</v>
      </c>
      <c r="B8" s="14"/>
      <c r="C8" s="14"/>
      <c r="D8" s="14"/>
    </row>
    <row r="9" spans="1:4" ht="15.75">
      <c r="A9" s="14" t="s">
        <v>170</v>
      </c>
      <c r="B9" s="14"/>
      <c r="C9" s="14" t="s">
        <v>152</v>
      </c>
      <c r="D9" s="14"/>
    </row>
    <row r="10" spans="1:4" ht="15.75">
      <c r="A10" s="14" t="s">
        <v>152</v>
      </c>
      <c r="B10" s="14"/>
      <c r="C10" s="14" t="s">
        <v>152</v>
      </c>
      <c r="D10" s="14"/>
    </row>
    <row r="11" spans="1:4" ht="15.75">
      <c r="A11" s="14"/>
      <c r="B11" s="14"/>
      <c r="C11" s="14" t="s">
        <v>168</v>
      </c>
      <c r="D11" s="14"/>
    </row>
    <row r="12" spans="1:4" ht="15.75">
      <c r="A12" s="14"/>
      <c r="B12" s="14"/>
      <c r="C12" s="14" t="s">
        <v>152</v>
      </c>
      <c r="D12" s="14"/>
    </row>
    <row r="13" spans="1:4" ht="15.75">
      <c r="A13" s="14" t="s">
        <v>152</v>
      </c>
      <c r="B13" s="14"/>
      <c r="C13" s="14" t="s">
        <v>152</v>
      </c>
      <c r="D13" s="14"/>
    </row>
    <row r="14" spans="1:4" ht="15.75">
      <c r="A14" s="14" t="s">
        <v>152</v>
      </c>
      <c r="B14" s="14"/>
      <c r="C14" s="14" t="s">
        <v>152</v>
      </c>
      <c r="D14" s="14"/>
    </row>
    <row r="15" spans="1:4" ht="15.75">
      <c r="A15" s="14" t="s">
        <v>153</v>
      </c>
      <c r="B15" s="14"/>
      <c r="C15" s="14" t="s">
        <v>152</v>
      </c>
      <c r="D15" s="14"/>
    </row>
    <row r="16" spans="1:4" ht="15.75">
      <c r="A16" s="14" t="s">
        <v>171</v>
      </c>
      <c r="B16" s="14"/>
      <c r="C16" s="14"/>
      <c r="D16" s="14"/>
    </row>
    <row r="17" spans="1:4" ht="15.75">
      <c r="A17" s="14" t="s">
        <v>172</v>
      </c>
      <c r="B17" s="14"/>
      <c r="C17" s="14"/>
      <c r="D17" s="14"/>
    </row>
    <row r="18" spans="1:4" ht="15.75">
      <c r="A18" s="14"/>
      <c r="B18" s="14"/>
      <c r="C18" s="14"/>
      <c r="D18" s="14"/>
    </row>
    <row r="20" ht="15.75">
      <c r="A20" s="9" t="s">
        <v>154</v>
      </c>
    </row>
    <row r="22" spans="1:4" ht="15.75">
      <c r="A22" s="32" t="s">
        <v>155</v>
      </c>
      <c r="B22" s="33"/>
      <c r="C22" s="33"/>
      <c r="D22" s="33"/>
    </row>
    <row r="23" spans="1:4" ht="15.75">
      <c r="A23" s="15" t="s">
        <v>156</v>
      </c>
      <c r="B23" s="15"/>
      <c r="C23" s="18" t="s">
        <v>157</v>
      </c>
      <c r="D23" s="18" t="s">
        <v>158</v>
      </c>
    </row>
    <row r="24" spans="1:4" ht="15.75">
      <c r="A24" s="15" t="s">
        <v>159</v>
      </c>
      <c r="B24" s="15"/>
      <c r="C24" s="19">
        <f>ROUND(SUM(Összesítő!B2:B12),0)</f>
        <v>0</v>
      </c>
      <c r="D24" s="19">
        <f>ROUND(SUM(Összesítő!C2:C12),0)</f>
        <v>0</v>
      </c>
    </row>
    <row r="25" spans="1:4" ht="15.75">
      <c r="A25" s="15" t="s">
        <v>160</v>
      </c>
      <c r="B25" s="15"/>
      <c r="C25" s="19">
        <f>ROUND(C24,0)</f>
        <v>0</v>
      </c>
      <c r="D25" s="19">
        <f>ROUND(D24,0)</f>
        <v>0</v>
      </c>
    </row>
    <row r="26" spans="1:4" ht="15.75">
      <c r="A26" s="9" t="s">
        <v>161</v>
      </c>
      <c r="C26" s="25">
        <f>ROUND(C25+D25,0)</f>
        <v>0</v>
      </c>
      <c r="D26" s="25"/>
    </row>
    <row r="27" spans="1:4" ht="15.75">
      <c r="A27" s="15" t="s">
        <v>162</v>
      </c>
      <c r="B27" s="16">
        <v>0.27</v>
      </c>
      <c r="C27" s="26">
        <f>ROUND(C26*B27,0)</f>
        <v>0</v>
      </c>
      <c r="D27" s="26"/>
    </row>
    <row r="28" spans="1:8" ht="15.75">
      <c r="A28" s="15" t="s">
        <v>163</v>
      </c>
      <c r="B28" s="15"/>
      <c r="C28" s="27">
        <f>ROUND(C26+C27,0)</f>
        <v>0</v>
      </c>
      <c r="D28" s="27"/>
      <c r="H28" s="24"/>
    </row>
    <row r="32" spans="2:3" ht="15.75">
      <c r="B32" s="28" t="s">
        <v>164</v>
      </c>
      <c r="C32" s="28"/>
    </row>
    <row r="34" ht="15.75">
      <c r="A34" s="17"/>
    </row>
    <row r="35" ht="15.75">
      <c r="A35" s="17"/>
    </row>
    <row r="36" ht="15.75">
      <c r="A36" s="17"/>
    </row>
  </sheetData>
  <sheetProtection/>
  <mergeCells count="10">
    <mergeCell ref="C26:D26"/>
    <mergeCell ref="C27:D27"/>
    <mergeCell ref="C28:D28"/>
    <mergeCell ref="B32:C32"/>
    <mergeCell ref="A3:D3"/>
    <mergeCell ref="A4:D4"/>
    <mergeCell ref="A5:D5"/>
    <mergeCell ref="A6:D6"/>
    <mergeCell ref="A7:D7"/>
    <mergeCell ref="A22:D22"/>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90"/>
  <sheetViews>
    <sheetView zoomScalePageLayoutView="0" workbookViewId="0" topLeftCell="A1">
      <selection activeCell="K5" sqref="K5"/>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101</v>
      </c>
      <c r="C2" s="1" t="s">
        <v>102</v>
      </c>
      <c r="D2" s="5">
        <v>39.7</v>
      </c>
      <c r="E2" s="1" t="s">
        <v>17</v>
      </c>
      <c r="F2" s="22">
        <v>0</v>
      </c>
      <c r="G2" s="22">
        <v>0</v>
      </c>
      <c r="H2" s="22">
        <f>ROUND(D2*F2,0)</f>
        <v>0</v>
      </c>
      <c r="I2" s="22">
        <f>ROUND(D2*G2,0)</f>
        <v>0</v>
      </c>
    </row>
    <row r="3" spans="1:9" ht="89.25">
      <c r="A3" s="7">
        <v>2</v>
      </c>
      <c r="B3" s="1" t="s">
        <v>103</v>
      </c>
      <c r="C3" s="1" t="s">
        <v>104</v>
      </c>
      <c r="D3" s="5">
        <v>39.7</v>
      </c>
      <c r="E3" s="1" t="s">
        <v>17</v>
      </c>
      <c r="F3" s="22">
        <v>0</v>
      </c>
      <c r="G3" s="22">
        <v>0</v>
      </c>
      <c r="H3" s="22">
        <f>ROUND(D3*F3,0)</f>
        <v>0</v>
      </c>
      <c r="I3" s="22">
        <f>ROUND(D3*G3,0)</f>
        <v>0</v>
      </c>
    </row>
    <row r="4" spans="1:9" ht="51">
      <c r="A4" s="7">
        <v>3</v>
      </c>
      <c r="B4" s="1" t="s">
        <v>105</v>
      </c>
      <c r="C4" s="1" t="s">
        <v>106</v>
      </c>
      <c r="D4" s="5">
        <v>79</v>
      </c>
      <c r="E4" s="1" t="s">
        <v>17</v>
      </c>
      <c r="F4" s="22">
        <v>0</v>
      </c>
      <c r="G4" s="22">
        <v>0</v>
      </c>
      <c r="H4" s="22">
        <f>ROUND(D4*F4,0)</f>
        <v>0</v>
      </c>
      <c r="I4" s="22">
        <f>ROUND(D4*G4,0)</f>
        <v>0</v>
      </c>
    </row>
    <row r="5" spans="1:9" ht="63.75">
      <c r="A5" s="7">
        <v>4</v>
      </c>
      <c r="B5" s="1" t="s">
        <v>107</v>
      </c>
      <c r="C5" s="1" t="s">
        <v>108</v>
      </c>
      <c r="D5" s="5">
        <v>79</v>
      </c>
      <c r="E5" s="1" t="s">
        <v>17</v>
      </c>
      <c r="F5" s="22">
        <v>0</v>
      </c>
      <c r="G5" s="22">
        <v>0</v>
      </c>
      <c r="H5" s="22">
        <f>ROUND(D5*F5,0)</f>
        <v>0</v>
      </c>
      <c r="I5" s="22">
        <f>ROUND(D5*G5,0)</f>
        <v>0</v>
      </c>
    </row>
    <row r="6" spans="1:9" s="8" customFormat="1" ht="12.75">
      <c r="A6" s="6"/>
      <c r="B6" s="2"/>
      <c r="C6" s="2" t="s">
        <v>15</v>
      </c>
      <c r="D6" s="4"/>
      <c r="E6" s="2"/>
      <c r="F6" s="23"/>
      <c r="G6" s="23"/>
      <c r="H6" s="23">
        <f>ROUND(SUM(H2:H5),0)</f>
        <v>0</v>
      </c>
      <c r="I6" s="23">
        <f>ROUND(SUM(I2:I5),0)</f>
        <v>0</v>
      </c>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xl/worksheets/sheet11.xml><?xml version="1.0" encoding="utf-8"?>
<worksheet xmlns="http://schemas.openxmlformats.org/spreadsheetml/2006/main" xmlns:r="http://schemas.openxmlformats.org/officeDocument/2006/relationships">
  <dimension ref="A1:I90"/>
  <sheetViews>
    <sheetView zoomScalePageLayoutView="0" workbookViewId="0" topLeftCell="A1">
      <selection activeCell="M4" sqref="M4"/>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110</v>
      </c>
      <c r="C2" s="1" t="s">
        <v>111</v>
      </c>
      <c r="D2" s="5">
        <v>20</v>
      </c>
      <c r="E2" s="1" t="s">
        <v>14</v>
      </c>
      <c r="F2" s="22">
        <v>0</v>
      </c>
      <c r="G2" s="22">
        <v>0</v>
      </c>
      <c r="H2" s="22">
        <f>ROUND(D2*F2,0)</f>
        <v>0</v>
      </c>
      <c r="I2" s="22">
        <f>ROUND(D2*G2,0)</f>
        <v>0</v>
      </c>
    </row>
    <row r="3" spans="1:9" ht="89.25">
      <c r="A3" s="7">
        <v>2</v>
      </c>
      <c r="B3" s="1" t="s">
        <v>112</v>
      </c>
      <c r="C3" s="1" t="s">
        <v>113</v>
      </c>
      <c r="D3" s="5">
        <v>42.6</v>
      </c>
      <c r="E3" s="1" t="s">
        <v>14</v>
      </c>
      <c r="F3" s="22">
        <v>0</v>
      </c>
      <c r="G3" s="22">
        <v>0</v>
      </c>
      <c r="H3" s="22">
        <f>ROUND(D3*F3,0)</f>
        <v>0</v>
      </c>
      <c r="I3" s="22">
        <f>ROUND(D3*G3,0)</f>
        <v>0</v>
      </c>
    </row>
    <row r="4" spans="1:9" ht="76.5">
      <c r="A4" s="7">
        <v>3</v>
      </c>
      <c r="B4" s="1" t="s">
        <v>114</v>
      </c>
      <c r="C4" s="1" t="s">
        <v>115</v>
      </c>
      <c r="D4" s="5">
        <v>20</v>
      </c>
      <c r="E4" s="1" t="s">
        <v>14</v>
      </c>
      <c r="F4" s="22">
        <v>0</v>
      </c>
      <c r="G4" s="22">
        <v>0</v>
      </c>
      <c r="H4" s="22">
        <f>ROUND(D4*F4,0)</f>
        <v>0</v>
      </c>
      <c r="I4" s="22">
        <f>ROUND(D4*G4,0)</f>
        <v>0</v>
      </c>
    </row>
    <row r="5" spans="1:9" ht="51">
      <c r="A5" s="7">
        <v>4</v>
      </c>
      <c r="B5" s="1" t="s">
        <v>116</v>
      </c>
      <c r="C5" s="1" t="s">
        <v>117</v>
      </c>
      <c r="D5" s="5">
        <v>37.6</v>
      </c>
      <c r="E5" s="1" t="s">
        <v>14</v>
      </c>
      <c r="F5" s="22">
        <v>0</v>
      </c>
      <c r="G5" s="22">
        <v>0</v>
      </c>
      <c r="H5" s="22">
        <f>ROUND(D5*F5,0)</f>
        <v>0</v>
      </c>
      <c r="I5" s="22">
        <f>ROUND(D5*G5,0)</f>
        <v>0</v>
      </c>
    </row>
    <row r="6" spans="1:9" ht="51">
      <c r="A6" s="7">
        <v>5</v>
      </c>
      <c r="B6" s="1" t="s">
        <v>118</v>
      </c>
      <c r="C6" s="1" t="s">
        <v>119</v>
      </c>
      <c r="D6" s="5">
        <v>47</v>
      </c>
      <c r="E6" s="1" t="s">
        <v>14</v>
      </c>
      <c r="F6" s="22">
        <v>0</v>
      </c>
      <c r="G6" s="22">
        <v>0</v>
      </c>
      <c r="H6" s="22">
        <f>ROUND(D6*F6,0)</f>
        <v>0</v>
      </c>
      <c r="I6" s="22">
        <f>ROUND(D6*G6,0)</f>
        <v>0</v>
      </c>
    </row>
    <row r="7" spans="1:9" s="8" customFormat="1" ht="12.75">
      <c r="A7" s="6"/>
      <c r="B7" s="2"/>
      <c r="C7" s="2" t="s">
        <v>15</v>
      </c>
      <c r="D7" s="4"/>
      <c r="E7" s="2"/>
      <c r="F7" s="23"/>
      <c r="G7" s="23"/>
      <c r="H7" s="23">
        <f>ROUND(SUM(H2:H6),0)</f>
        <v>0</v>
      </c>
      <c r="I7" s="23">
        <f>ROUND(SUM(I2:I6),0)</f>
        <v>0</v>
      </c>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Bádogozás</oddHeader>
  </headerFooter>
</worksheet>
</file>

<file path=xl/worksheets/sheet12.xml><?xml version="1.0" encoding="utf-8"?>
<worksheet xmlns="http://schemas.openxmlformats.org/spreadsheetml/2006/main" xmlns:r="http://schemas.openxmlformats.org/officeDocument/2006/relationships">
  <dimension ref="A1:I90"/>
  <sheetViews>
    <sheetView zoomScalePageLayoutView="0" workbookViewId="0" topLeftCell="A1">
      <selection activeCell="O11" sqref="O1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6" width="9.28125" style="5" customWidth="1"/>
    <col min="7"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102">
      <c r="A2" s="7">
        <v>1</v>
      </c>
      <c r="B2" s="1" t="s">
        <v>121</v>
      </c>
      <c r="C2" s="1" t="s">
        <v>122</v>
      </c>
      <c r="D2" s="5">
        <v>1</v>
      </c>
      <c r="E2" s="1" t="s">
        <v>13</v>
      </c>
      <c r="F2" s="22">
        <v>0</v>
      </c>
      <c r="G2" s="22">
        <v>0</v>
      </c>
      <c r="H2" s="22">
        <f>ROUND(D2*F2,0)</f>
        <v>0</v>
      </c>
      <c r="I2" s="22">
        <f>ROUND(D2*G2,0)</f>
        <v>0</v>
      </c>
    </row>
    <row r="3" spans="1:9" s="8" customFormat="1" ht="12.75">
      <c r="A3" s="6"/>
      <c r="B3" s="2"/>
      <c r="C3" s="2" t="s">
        <v>15</v>
      </c>
      <c r="D3" s="4"/>
      <c r="E3" s="2"/>
      <c r="F3" s="23"/>
      <c r="G3" s="23"/>
      <c r="H3" s="23">
        <f>ROUND(SUM(H2:H2),0)</f>
        <v>0</v>
      </c>
      <c r="I3" s="23">
        <f>ROUND(SUM(I2:I2),0)</f>
        <v>0</v>
      </c>
    </row>
    <row r="4" spans="6:9" ht="12.75">
      <c r="F4" s="22"/>
      <c r="G4" s="22"/>
      <c r="H4" s="22"/>
      <c r="I4" s="22"/>
    </row>
    <row r="5" spans="6:9" ht="12.75">
      <c r="F5" s="22"/>
      <c r="G5" s="22"/>
      <c r="H5" s="22"/>
      <c r="I5" s="22"/>
    </row>
    <row r="6" spans="6:9" ht="12.75">
      <c r="F6" s="22"/>
      <c r="G6" s="22"/>
      <c r="H6" s="22"/>
      <c r="I6" s="22"/>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nyílászáró és épületlakatos-szerkezet elhelyezése</oddHeader>
  </headerFooter>
</worksheet>
</file>

<file path=xl/worksheets/sheet13.xml><?xml version="1.0" encoding="utf-8"?>
<worksheet xmlns="http://schemas.openxmlformats.org/spreadsheetml/2006/main" xmlns:r="http://schemas.openxmlformats.org/officeDocument/2006/relationships">
  <dimension ref="A1:I88"/>
  <sheetViews>
    <sheetView zoomScalePageLayoutView="0" workbookViewId="0" topLeftCell="A11">
      <selection activeCell="M13" sqref="M13"/>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124</v>
      </c>
      <c r="C2" s="1" t="s">
        <v>125</v>
      </c>
      <c r="D2" s="5">
        <v>185.3</v>
      </c>
      <c r="E2" s="1" t="s">
        <v>17</v>
      </c>
      <c r="F2" s="22">
        <v>0</v>
      </c>
      <c r="G2" s="22">
        <v>0</v>
      </c>
      <c r="H2" s="22">
        <f aca="true" t="shared" si="0" ref="H2:H14">ROUND(D2*F2,0)</f>
        <v>0</v>
      </c>
      <c r="I2" s="22">
        <f aca="true" t="shared" si="1" ref="I2:I14">ROUND(D2*G2,0)</f>
        <v>0</v>
      </c>
    </row>
    <row r="3" spans="1:9" ht="76.5">
      <c r="A3" s="7">
        <v>2</v>
      </c>
      <c r="B3" s="1" t="s">
        <v>126</v>
      </c>
      <c r="C3" s="1" t="s">
        <v>127</v>
      </c>
      <c r="D3" s="5">
        <v>102</v>
      </c>
      <c r="E3" s="1" t="s">
        <v>17</v>
      </c>
      <c r="F3" s="22">
        <v>0</v>
      </c>
      <c r="G3" s="22">
        <v>0</v>
      </c>
      <c r="H3" s="22">
        <f t="shared" si="0"/>
        <v>0</v>
      </c>
      <c r="I3" s="22">
        <f t="shared" si="1"/>
        <v>0</v>
      </c>
    </row>
    <row r="4" spans="1:9" ht="89.25">
      <c r="A4" s="7">
        <v>3</v>
      </c>
      <c r="B4" s="1" t="s">
        <v>128</v>
      </c>
      <c r="C4" s="1" t="s">
        <v>129</v>
      </c>
      <c r="D4" s="5">
        <v>102</v>
      </c>
      <c r="E4" s="1" t="s">
        <v>17</v>
      </c>
      <c r="F4" s="22">
        <v>0</v>
      </c>
      <c r="G4" s="22">
        <v>0</v>
      </c>
      <c r="H4" s="22">
        <f t="shared" si="0"/>
        <v>0</v>
      </c>
      <c r="I4" s="22">
        <f t="shared" si="1"/>
        <v>0</v>
      </c>
    </row>
    <row r="5" spans="1:9" ht="127.5">
      <c r="A5" s="7">
        <v>4</v>
      </c>
      <c r="B5" s="1" t="s">
        <v>130</v>
      </c>
      <c r="C5" s="1" t="s">
        <v>131</v>
      </c>
      <c r="D5" s="5">
        <v>102</v>
      </c>
      <c r="E5" s="1" t="s">
        <v>17</v>
      </c>
      <c r="F5" s="22">
        <v>0</v>
      </c>
      <c r="G5" s="22">
        <v>0</v>
      </c>
      <c r="H5" s="22">
        <f t="shared" si="0"/>
        <v>0</v>
      </c>
      <c r="I5" s="22">
        <f t="shared" si="1"/>
        <v>0</v>
      </c>
    </row>
    <row r="6" spans="1:9" ht="140.25">
      <c r="A6" s="7">
        <v>5</v>
      </c>
      <c r="B6" s="1" t="s">
        <v>132</v>
      </c>
      <c r="C6" s="1" t="s">
        <v>133</v>
      </c>
      <c r="D6" s="5">
        <v>12.5</v>
      </c>
      <c r="E6" s="1" t="s">
        <v>17</v>
      </c>
      <c r="F6" s="22">
        <v>0</v>
      </c>
      <c r="G6" s="22">
        <v>0</v>
      </c>
      <c r="H6" s="22">
        <f t="shared" si="0"/>
        <v>0</v>
      </c>
      <c r="I6" s="22">
        <f t="shared" si="1"/>
        <v>0</v>
      </c>
    </row>
    <row r="7" spans="1:9" ht="38.25">
      <c r="A7" s="7">
        <v>6</v>
      </c>
      <c r="B7" s="1" t="s">
        <v>134</v>
      </c>
      <c r="C7" s="1" t="s">
        <v>135</v>
      </c>
      <c r="D7" s="5">
        <v>4</v>
      </c>
      <c r="E7" s="1" t="s">
        <v>13</v>
      </c>
      <c r="F7" s="22">
        <v>0</v>
      </c>
      <c r="G7" s="22">
        <v>0</v>
      </c>
      <c r="H7" s="22">
        <f t="shared" si="0"/>
        <v>0</v>
      </c>
      <c r="I7" s="22">
        <f t="shared" si="1"/>
        <v>0</v>
      </c>
    </row>
    <row r="8" spans="1:9" ht="127.5">
      <c r="A8" s="7">
        <v>7</v>
      </c>
      <c r="B8" s="1" t="s">
        <v>136</v>
      </c>
      <c r="C8" s="1" t="s">
        <v>137</v>
      </c>
      <c r="D8" s="5">
        <v>102</v>
      </c>
      <c r="E8" s="1" t="s">
        <v>17</v>
      </c>
      <c r="F8" s="22">
        <v>0</v>
      </c>
      <c r="G8" s="22">
        <v>0</v>
      </c>
      <c r="H8" s="22">
        <f t="shared" si="0"/>
        <v>0</v>
      </c>
      <c r="I8" s="22">
        <f t="shared" si="1"/>
        <v>0</v>
      </c>
    </row>
    <row r="9" spans="1:9" ht="127.5">
      <c r="A9" s="7">
        <v>8</v>
      </c>
      <c r="B9" s="1" t="s">
        <v>138</v>
      </c>
      <c r="C9" s="1" t="s">
        <v>139</v>
      </c>
      <c r="D9" s="5">
        <v>12.6</v>
      </c>
      <c r="E9" s="1" t="s">
        <v>17</v>
      </c>
      <c r="F9" s="22">
        <v>0</v>
      </c>
      <c r="G9" s="22">
        <v>0</v>
      </c>
      <c r="H9" s="22">
        <v>0</v>
      </c>
      <c r="I9" s="22">
        <f t="shared" si="1"/>
        <v>0</v>
      </c>
    </row>
    <row r="10" spans="1:9" ht="153">
      <c r="A10" s="7">
        <v>9</v>
      </c>
      <c r="B10" s="1" t="s">
        <v>140</v>
      </c>
      <c r="C10" s="1" t="s">
        <v>141</v>
      </c>
      <c r="D10" s="5">
        <v>79</v>
      </c>
      <c r="E10" s="1" t="s">
        <v>17</v>
      </c>
      <c r="F10" s="22">
        <v>0</v>
      </c>
      <c r="G10" s="22">
        <v>0</v>
      </c>
      <c r="H10" s="22">
        <f t="shared" si="0"/>
        <v>0</v>
      </c>
      <c r="I10" s="22">
        <f t="shared" si="1"/>
        <v>0</v>
      </c>
    </row>
    <row r="11" spans="1:9" ht="51">
      <c r="A11" s="7">
        <v>10</v>
      </c>
      <c r="B11" s="1" t="s">
        <v>142</v>
      </c>
      <c r="C11" s="1" t="s">
        <v>143</v>
      </c>
      <c r="D11" s="5">
        <v>39.5</v>
      </c>
      <c r="E11" s="1" t="s">
        <v>14</v>
      </c>
      <c r="F11" s="22">
        <v>0</v>
      </c>
      <c r="G11" s="22">
        <v>0</v>
      </c>
      <c r="H11" s="22">
        <f t="shared" si="0"/>
        <v>0</v>
      </c>
      <c r="I11" s="22">
        <f t="shared" si="1"/>
        <v>0</v>
      </c>
    </row>
    <row r="12" spans="1:9" ht="89.25">
      <c r="A12" s="7">
        <v>11</v>
      </c>
      <c r="B12" s="1" t="s">
        <v>144</v>
      </c>
      <c r="C12" s="1" t="s">
        <v>145</v>
      </c>
      <c r="D12" s="5">
        <v>20.9</v>
      </c>
      <c r="E12" s="1" t="s">
        <v>17</v>
      </c>
      <c r="F12" s="22">
        <v>0</v>
      </c>
      <c r="G12" s="22">
        <v>0</v>
      </c>
      <c r="H12" s="22">
        <f t="shared" si="0"/>
        <v>0</v>
      </c>
      <c r="I12" s="22">
        <f t="shared" si="1"/>
        <v>0</v>
      </c>
    </row>
    <row r="13" spans="1:9" ht="63.75">
      <c r="A13" s="7">
        <v>12</v>
      </c>
      <c r="B13" s="1" t="s">
        <v>146</v>
      </c>
      <c r="C13" s="1" t="s">
        <v>147</v>
      </c>
      <c r="D13" s="5">
        <v>288</v>
      </c>
      <c r="E13" s="1" t="s">
        <v>13</v>
      </c>
      <c r="F13" s="22">
        <v>0</v>
      </c>
      <c r="G13" s="22">
        <v>0</v>
      </c>
      <c r="H13" s="22">
        <f t="shared" si="0"/>
        <v>0</v>
      </c>
      <c r="I13" s="22">
        <f t="shared" si="1"/>
        <v>0</v>
      </c>
    </row>
    <row r="14" spans="1:9" ht="102">
      <c r="A14" s="7">
        <v>13</v>
      </c>
      <c r="B14" s="1" t="s">
        <v>148</v>
      </c>
      <c r="C14" s="1" t="s">
        <v>149</v>
      </c>
      <c r="D14" s="5">
        <v>410</v>
      </c>
      <c r="E14" s="1" t="s">
        <v>13</v>
      </c>
      <c r="F14" s="22">
        <v>0</v>
      </c>
      <c r="G14" s="22">
        <v>0</v>
      </c>
      <c r="H14" s="22">
        <f t="shared" si="0"/>
        <v>0</v>
      </c>
      <c r="I14" s="22">
        <f t="shared" si="1"/>
        <v>0</v>
      </c>
    </row>
    <row r="15" spans="1:9" s="8" customFormat="1" ht="12.75">
      <c r="A15" s="6"/>
      <c r="B15" s="2"/>
      <c r="C15" s="2" t="s">
        <v>15</v>
      </c>
      <c r="D15" s="4"/>
      <c r="E15" s="2"/>
      <c r="F15" s="23"/>
      <c r="G15" s="23"/>
      <c r="H15" s="23">
        <f>ROUND(SUM(H2:H14),0)</f>
        <v>0</v>
      </c>
      <c r="I15" s="23">
        <f>ROUND(SUM(I2:I14),0)</f>
        <v>0</v>
      </c>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Szigetelés</oddHeader>
  </headerFooter>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D25" sqref="D25"/>
    </sheetView>
  </sheetViews>
  <sheetFormatPr defaultColWidth="9.140625" defaultRowHeight="15"/>
  <cols>
    <col min="1" max="1" width="36.421875" style="10" customWidth="1"/>
    <col min="2" max="3" width="20.7109375" style="10" customWidth="1"/>
    <col min="4" max="16384" width="9.140625" style="10" customWidth="1"/>
  </cols>
  <sheetData>
    <row r="1" spans="1:3" s="11" customFormat="1" ht="15.75">
      <c r="A1" s="11" t="s">
        <v>0</v>
      </c>
      <c r="B1" s="12" t="s">
        <v>1</v>
      </c>
      <c r="C1" s="12" t="s">
        <v>2</v>
      </c>
    </row>
    <row r="2" spans="1:3" ht="15.75">
      <c r="A2" s="10" t="s">
        <v>25</v>
      </c>
      <c r="B2" s="20">
        <f>'Zsaluzás és állványozás'!H6</f>
        <v>0</v>
      </c>
      <c r="C2" s="20">
        <f>'Zsaluzás és állványozás'!I6</f>
        <v>0</v>
      </c>
    </row>
    <row r="3" spans="1:3" ht="15.75">
      <c r="A3" s="10" t="s">
        <v>36</v>
      </c>
      <c r="B3" s="20">
        <f>Költségtérítések!H7</f>
        <v>0</v>
      </c>
      <c r="C3" s="20">
        <f>Költségtérítések!I7</f>
        <v>0</v>
      </c>
    </row>
    <row r="4" spans="1:3" ht="15.75">
      <c r="A4" s="10" t="s">
        <v>61</v>
      </c>
      <c r="B4" s="20">
        <f>'Irtás, föld- és sziklamunka'!H13</f>
        <v>0</v>
      </c>
      <c r="C4" s="20">
        <f>'Irtás, föld- és sziklamunka'!I13</f>
        <v>0</v>
      </c>
    </row>
    <row r="5" spans="1:3" ht="15.75">
      <c r="A5" s="10" t="s">
        <v>66</v>
      </c>
      <c r="B5" s="20">
        <f>Síkalapozás!H4</f>
        <v>0</v>
      </c>
      <c r="C5" s="20">
        <f>Síkalapozás!I4</f>
        <v>0</v>
      </c>
    </row>
    <row r="6" spans="1:3" ht="15.75">
      <c r="A6" s="10" t="s">
        <v>87</v>
      </c>
      <c r="B6" s="20">
        <f>'Helyszíni beton és vasbeton mun'!H11</f>
        <v>0</v>
      </c>
      <c r="C6" s="20">
        <f>'Helyszíni beton és vasbeton mun'!I11</f>
        <v>0</v>
      </c>
    </row>
    <row r="7" spans="1:3" ht="15.75">
      <c r="A7" s="10" t="s">
        <v>90</v>
      </c>
      <c r="B7" s="20">
        <f>'Falazás és egyéb kőművesmunka'!H3</f>
        <v>0</v>
      </c>
      <c r="C7" s="20">
        <f>'Falazás és egyéb kőművesmunka'!I3</f>
        <v>0</v>
      </c>
    </row>
    <row r="8" spans="1:3" ht="31.5">
      <c r="A8" s="10" t="s">
        <v>100</v>
      </c>
      <c r="B8" s="20">
        <f>'Fém- és könnyű épületszerkezet '!H6</f>
        <v>0</v>
      </c>
      <c r="C8" s="20">
        <f>'Fém- és könnyű épületszerkezet '!I6</f>
        <v>0</v>
      </c>
    </row>
    <row r="9" spans="1:3" ht="15.75">
      <c r="A9" s="10" t="s">
        <v>109</v>
      </c>
      <c r="B9" s="20">
        <f>'Vakolás és rabicolás'!H6</f>
        <v>0</v>
      </c>
      <c r="C9" s="20">
        <f>'Vakolás és rabicolás'!I6</f>
        <v>0</v>
      </c>
    </row>
    <row r="10" spans="1:3" ht="15.75">
      <c r="A10" s="10" t="s">
        <v>120</v>
      </c>
      <c r="B10" s="20">
        <f>Bádogozás!H7</f>
        <v>0</v>
      </c>
      <c r="C10" s="20">
        <f>Bádogozás!I7</f>
        <v>0</v>
      </c>
    </row>
    <row r="11" spans="1:3" ht="31.5">
      <c r="A11" s="10" t="s">
        <v>123</v>
      </c>
      <c r="B11" s="20">
        <f>'Fém nyílászáró és épületlakatos'!H3</f>
        <v>0</v>
      </c>
      <c r="C11" s="20">
        <f>'Fém nyílászáró és épületlakatos'!I3</f>
        <v>0</v>
      </c>
    </row>
    <row r="12" spans="1:3" ht="15.75">
      <c r="A12" s="10" t="s">
        <v>150</v>
      </c>
      <c r="B12" s="20">
        <f>Szigetelés!H15</f>
        <v>0</v>
      </c>
      <c r="C12" s="20">
        <f>Szigetelés!I15</f>
        <v>0</v>
      </c>
    </row>
    <row r="13" spans="1:3" s="11" customFormat="1" ht="15.75">
      <c r="A13" s="11" t="s">
        <v>151</v>
      </c>
      <c r="B13" s="21">
        <f>ROUND(SUM(B2:B12),0)</f>
        <v>0</v>
      </c>
      <c r="C13" s="21">
        <f>ROUND(SUM(C2:C12),0)</f>
        <v>0</v>
      </c>
    </row>
    <row r="14" spans="2:3" ht="15.75">
      <c r="B14" s="20"/>
      <c r="C14" s="20"/>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90"/>
  <sheetViews>
    <sheetView zoomScalePageLayoutView="0" workbookViewId="0" topLeftCell="A1">
      <selection activeCell="F10" sqref="F1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16</v>
      </c>
      <c r="C2" s="1" t="s">
        <v>18</v>
      </c>
      <c r="D2" s="5">
        <v>40.74</v>
      </c>
      <c r="E2" s="1" t="s">
        <v>17</v>
      </c>
      <c r="F2" s="22">
        <v>0</v>
      </c>
      <c r="G2" s="22">
        <v>0</v>
      </c>
      <c r="H2" s="22">
        <f>ROUND(D2*F2,0)</f>
        <v>0</v>
      </c>
      <c r="I2" s="22">
        <f>ROUND(D2*G2,0)</f>
        <v>0</v>
      </c>
    </row>
    <row r="3" spans="1:9" ht="38.25">
      <c r="A3" s="7">
        <v>2</v>
      </c>
      <c r="B3" s="1" t="s">
        <v>19</v>
      </c>
      <c r="C3" s="1" t="s">
        <v>20</v>
      </c>
      <c r="D3" s="5">
        <v>2.5</v>
      </c>
      <c r="E3" s="1" t="s">
        <v>17</v>
      </c>
      <c r="F3" s="22">
        <v>0</v>
      </c>
      <c r="G3" s="22">
        <v>0</v>
      </c>
      <c r="H3" s="22">
        <f>ROUND(D3*F3,0)</f>
        <v>0</v>
      </c>
      <c r="I3" s="22">
        <f>ROUND(D3*G3,0)</f>
        <v>0</v>
      </c>
    </row>
    <row r="4" spans="1:9" ht="76.5">
      <c r="A4" s="7">
        <v>3</v>
      </c>
      <c r="B4" s="1" t="s">
        <v>21</v>
      </c>
      <c r="C4" s="1" t="s">
        <v>22</v>
      </c>
      <c r="D4" s="5">
        <v>1</v>
      </c>
      <c r="E4" s="1" t="s">
        <v>13</v>
      </c>
      <c r="F4" s="22">
        <v>0</v>
      </c>
      <c r="G4" s="22">
        <v>0</v>
      </c>
      <c r="H4" s="22">
        <f>ROUND(D4*F4,0)</f>
        <v>0</v>
      </c>
      <c r="I4" s="22">
        <f>ROUND(D4*G4,0)</f>
        <v>0</v>
      </c>
    </row>
    <row r="5" spans="1:9" ht="25.5">
      <c r="A5" s="7">
        <v>4</v>
      </c>
      <c r="B5" s="1" t="s">
        <v>23</v>
      </c>
      <c r="C5" s="1" t="s">
        <v>24</v>
      </c>
      <c r="D5" s="5">
        <v>4</v>
      </c>
      <c r="E5" s="1" t="s">
        <v>13</v>
      </c>
      <c r="F5" s="22">
        <v>0</v>
      </c>
      <c r="G5" s="22">
        <v>0</v>
      </c>
      <c r="H5" s="22">
        <f>ROUND(D5*F5,0)</f>
        <v>0</v>
      </c>
      <c r="I5" s="22">
        <f>ROUND(D5*G5,0)</f>
        <v>0</v>
      </c>
    </row>
    <row r="6" spans="1:9" s="8" customFormat="1" ht="12.75">
      <c r="A6" s="6"/>
      <c r="B6" s="2"/>
      <c r="C6" s="2" t="s">
        <v>15</v>
      </c>
      <c r="D6" s="4"/>
      <c r="E6" s="2"/>
      <c r="F6" s="23"/>
      <c r="G6" s="23"/>
      <c r="H6" s="23">
        <f>ROUND(SUM(H2:H5),0)</f>
        <v>0</v>
      </c>
      <c r="I6" s="23">
        <f>ROUND(SUM(I2:I5),0)</f>
        <v>0</v>
      </c>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Zsaluzás és állványozás</oddHeader>
  </headerFooter>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selection activeCell="I16" sqref="I15:I16"/>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26</v>
      </c>
      <c r="C2" s="1" t="s">
        <v>27</v>
      </c>
      <c r="D2" s="5">
        <v>1</v>
      </c>
      <c r="E2" s="1" t="s">
        <v>12</v>
      </c>
      <c r="F2" s="22">
        <v>0</v>
      </c>
      <c r="G2" s="22">
        <v>0</v>
      </c>
      <c r="H2" s="22">
        <f>ROUND(D2*F2,0)</f>
        <v>0</v>
      </c>
      <c r="I2" s="22">
        <f>ROUND(D2*G2,0)</f>
        <v>0</v>
      </c>
    </row>
    <row r="3" spans="1:9" ht="38.25">
      <c r="A3" s="7">
        <v>2</v>
      </c>
      <c r="B3" s="1" t="s">
        <v>28</v>
      </c>
      <c r="C3" s="1" t="s">
        <v>29</v>
      </c>
      <c r="D3" s="5">
        <v>1</v>
      </c>
      <c r="E3" s="1" t="s">
        <v>12</v>
      </c>
      <c r="F3" s="22">
        <v>0</v>
      </c>
      <c r="G3" s="22">
        <v>0</v>
      </c>
      <c r="H3" s="22">
        <f>ROUND(D3*F3,0)</f>
        <v>0</v>
      </c>
      <c r="I3" s="22">
        <f>ROUND(D3*G3,0)</f>
        <v>0</v>
      </c>
    </row>
    <row r="4" spans="1:9" ht="25.5">
      <c r="A4" s="7">
        <v>3</v>
      </c>
      <c r="B4" s="1" t="s">
        <v>30</v>
      </c>
      <c r="C4" s="1" t="s">
        <v>31</v>
      </c>
      <c r="D4" s="5">
        <v>1</v>
      </c>
      <c r="E4" s="1" t="s">
        <v>12</v>
      </c>
      <c r="F4" s="22">
        <v>0</v>
      </c>
      <c r="G4" s="22">
        <v>0</v>
      </c>
      <c r="H4" s="22">
        <f>ROUND(D4*F4,0)</f>
        <v>0</v>
      </c>
      <c r="I4" s="22">
        <f>ROUND(D4*G4,0)</f>
        <v>0</v>
      </c>
    </row>
    <row r="5" spans="1:9" ht="38.25">
      <c r="A5" s="7">
        <v>4</v>
      </c>
      <c r="B5" s="1" t="s">
        <v>32</v>
      </c>
      <c r="C5" s="1" t="s">
        <v>33</v>
      </c>
      <c r="D5" s="5">
        <v>1</v>
      </c>
      <c r="E5" s="1" t="s">
        <v>12</v>
      </c>
      <c r="F5" s="22">
        <v>0</v>
      </c>
      <c r="G5" s="22">
        <v>0</v>
      </c>
      <c r="H5" s="22">
        <f>ROUND(D5*F5,0)</f>
        <v>0</v>
      </c>
      <c r="I5" s="22">
        <f>ROUND(D5*G5,0)</f>
        <v>0</v>
      </c>
    </row>
    <row r="6" spans="1:9" ht="25.5">
      <c r="A6" s="7">
        <v>5</v>
      </c>
      <c r="B6" s="1" t="s">
        <v>34</v>
      </c>
      <c r="C6" s="1" t="s">
        <v>35</v>
      </c>
      <c r="D6" s="5">
        <v>1</v>
      </c>
      <c r="E6" s="1" t="s">
        <v>12</v>
      </c>
      <c r="F6" s="22">
        <v>0</v>
      </c>
      <c r="G6" s="22">
        <v>0</v>
      </c>
      <c r="H6" s="22">
        <f>ROUND(D6*F6,0)</f>
        <v>0</v>
      </c>
      <c r="I6" s="22">
        <f>ROUND(D6*G6,0)</f>
        <v>0</v>
      </c>
    </row>
    <row r="7" spans="1:9" s="8" customFormat="1" ht="12.75">
      <c r="A7" s="6"/>
      <c r="B7" s="2"/>
      <c r="C7" s="2" t="s">
        <v>15</v>
      </c>
      <c r="D7" s="4"/>
      <c r="E7" s="2"/>
      <c r="F7" s="23"/>
      <c r="G7" s="23"/>
      <c r="H7" s="23">
        <f>ROUND(SUM(H2:H6),0)</f>
        <v>0</v>
      </c>
      <c r="I7" s="23">
        <f>ROUND(SUM(I2:I6),0)</f>
        <v>0</v>
      </c>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Költségtérítések</oddHeader>
  </headerFooter>
</worksheet>
</file>

<file path=xl/worksheets/sheet5.xml><?xml version="1.0" encoding="utf-8"?>
<worksheet xmlns="http://schemas.openxmlformats.org/spreadsheetml/2006/main" xmlns:r="http://schemas.openxmlformats.org/officeDocument/2006/relationships">
  <dimension ref="A1:I90"/>
  <sheetViews>
    <sheetView zoomScalePageLayoutView="0" workbookViewId="0" topLeftCell="A7">
      <selection activeCell="N10" sqref="N1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37</v>
      </c>
      <c r="C2" s="1" t="s">
        <v>39</v>
      </c>
      <c r="D2" s="5">
        <v>38.75</v>
      </c>
      <c r="E2" s="1" t="s">
        <v>38</v>
      </c>
      <c r="F2" s="22">
        <v>0</v>
      </c>
      <c r="G2" s="22">
        <v>0</v>
      </c>
      <c r="H2" s="22">
        <f aca="true" t="shared" si="0" ref="H2:H12">ROUND(D2*F2,0)</f>
        <v>0</v>
      </c>
      <c r="I2" s="22">
        <f aca="true" t="shared" si="1" ref="I2:I12">ROUND(D2*G2,0)</f>
        <v>0</v>
      </c>
    </row>
    <row r="3" spans="1:9" ht="63.75">
      <c r="A3" s="7">
        <v>2</v>
      </c>
      <c r="B3" s="1" t="s">
        <v>40</v>
      </c>
      <c r="C3" s="1" t="s">
        <v>41</v>
      </c>
      <c r="D3" s="5">
        <v>8.64</v>
      </c>
      <c r="E3" s="1" t="s">
        <v>38</v>
      </c>
      <c r="F3" s="22">
        <v>0</v>
      </c>
      <c r="G3" s="22">
        <v>0</v>
      </c>
      <c r="H3" s="22">
        <f t="shared" si="0"/>
        <v>0</v>
      </c>
      <c r="I3" s="22">
        <f t="shared" si="1"/>
        <v>0</v>
      </c>
    </row>
    <row r="4" spans="1:9" ht="76.5">
      <c r="A4" s="7">
        <v>3</v>
      </c>
      <c r="B4" s="1" t="s">
        <v>42</v>
      </c>
      <c r="C4" s="1" t="s">
        <v>43</v>
      </c>
      <c r="D4" s="5">
        <v>35</v>
      </c>
      <c r="E4" s="1" t="s">
        <v>38</v>
      </c>
      <c r="F4" s="22">
        <v>0</v>
      </c>
      <c r="G4" s="22">
        <v>0</v>
      </c>
      <c r="H4" s="22">
        <f t="shared" si="0"/>
        <v>0</v>
      </c>
      <c r="I4" s="22">
        <f t="shared" si="1"/>
        <v>0</v>
      </c>
    </row>
    <row r="5" spans="1:9" ht="38.25">
      <c r="A5" s="7">
        <v>4</v>
      </c>
      <c r="B5" s="1" t="s">
        <v>44</v>
      </c>
      <c r="C5" s="1" t="s">
        <v>45</v>
      </c>
      <c r="D5" s="5">
        <v>40</v>
      </c>
      <c r="E5" s="1" t="s">
        <v>38</v>
      </c>
      <c r="F5" s="22">
        <v>0</v>
      </c>
      <c r="G5" s="22">
        <v>0</v>
      </c>
      <c r="H5" s="22">
        <f t="shared" si="0"/>
        <v>0</v>
      </c>
      <c r="I5" s="22">
        <f t="shared" si="1"/>
        <v>0</v>
      </c>
    </row>
    <row r="6" spans="1:9" ht="38.25">
      <c r="A6" s="7">
        <v>5</v>
      </c>
      <c r="B6" s="1" t="s">
        <v>46</v>
      </c>
      <c r="C6" s="1" t="s">
        <v>47</v>
      </c>
      <c r="D6" s="5">
        <v>175</v>
      </c>
      <c r="E6" s="1" t="s">
        <v>17</v>
      </c>
      <c r="F6" s="22">
        <v>0</v>
      </c>
      <c r="G6" s="22">
        <v>0</v>
      </c>
      <c r="H6" s="22">
        <f t="shared" si="0"/>
        <v>0</v>
      </c>
      <c r="I6" s="22">
        <f t="shared" si="1"/>
        <v>0</v>
      </c>
    </row>
    <row r="7" spans="1:9" ht="38.25">
      <c r="A7" s="7">
        <v>6</v>
      </c>
      <c r="B7" s="1" t="s">
        <v>48</v>
      </c>
      <c r="C7" s="1" t="s">
        <v>49</v>
      </c>
      <c r="D7" s="5">
        <v>82.4</v>
      </c>
      <c r="E7" s="1" t="s">
        <v>38</v>
      </c>
      <c r="F7" s="22">
        <v>0</v>
      </c>
      <c r="G7" s="22">
        <v>0</v>
      </c>
      <c r="H7" s="22">
        <f t="shared" si="0"/>
        <v>0</v>
      </c>
      <c r="I7" s="22">
        <f t="shared" si="1"/>
        <v>0</v>
      </c>
    </row>
    <row r="8" spans="1:9" ht="63.75">
      <c r="A8" s="7">
        <v>7</v>
      </c>
      <c r="B8" s="1" t="s">
        <v>50</v>
      </c>
      <c r="C8" s="1" t="s">
        <v>52</v>
      </c>
      <c r="D8" s="5">
        <v>0.9263</v>
      </c>
      <c r="E8" s="1" t="s">
        <v>51</v>
      </c>
      <c r="F8" s="22">
        <v>0</v>
      </c>
      <c r="G8" s="22">
        <v>0</v>
      </c>
      <c r="H8" s="22">
        <f t="shared" si="0"/>
        <v>0</v>
      </c>
      <c r="I8" s="22">
        <f t="shared" si="1"/>
        <v>0</v>
      </c>
    </row>
    <row r="9" spans="1:9" ht="89.25">
      <c r="A9" s="7">
        <v>8</v>
      </c>
      <c r="B9" s="1" t="s">
        <v>53</v>
      </c>
      <c r="C9" s="1" t="s">
        <v>54</v>
      </c>
      <c r="D9" s="5">
        <v>3.75</v>
      </c>
      <c r="E9" s="1" t="s">
        <v>38</v>
      </c>
      <c r="F9" s="22">
        <v>0</v>
      </c>
      <c r="G9" s="22">
        <v>0</v>
      </c>
      <c r="H9" s="22">
        <f t="shared" si="0"/>
        <v>0</v>
      </c>
      <c r="I9" s="22">
        <f t="shared" si="1"/>
        <v>0</v>
      </c>
    </row>
    <row r="10" spans="1:9" ht="63.75">
      <c r="A10" s="7">
        <v>9</v>
      </c>
      <c r="B10" s="1" t="s">
        <v>55</v>
      </c>
      <c r="C10" s="1" t="s">
        <v>56</v>
      </c>
      <c r="D10" s="5">
        <v>36</v>
      </c>
      <c r="E10" s="1" t="s">
        <v>38</v>
      </c>
      <c r="F10" s="22">
        <v>0</v>
      </c>
      <c r="G10" s="22">
        <v>0</v>
      </c>
      <c r="H10" s="22">
        <f t="shared" si="0"/>
        <v>0</v>
      </c>
      <c r="I10" s="22">
        <f t="shared" si="1"/>
        <v>0</v>
      </c>
    </row>
    <row r="11" spans="1:9" ht="38.25">
      <c r="A11" s="7">
        <v>10</v>
      </c>
      <c r="B11" s="1" t="s">
        <v>57</v>
      </c>
      <c r="C11" s="1" t="s">
        <v>58</v>
      </c>
      <c r="D11" s="5">
        <v>2</v>
      </c>
      <c r="E11" s="1" t="s">
        <v>13</v>
      </c>
      <c r="F11" s="22">
        <v>0</v>
      </c>
      <c r="G11" s="22">
        <v>0</v>
      </c>
      <c r="H11" s="22">
        <f t="shared" si="0"/>
        <v>0</v>
      </c>
      <c r="I11" s="22">
        <f t="shared" si="1"/>
        <v>0</v>
      </c>
    </row>
    <row r="12" spans="1:9" ht="51">
      <c r="A12" s="7">
        <v>11</v>
      </c>
      <c r="B12" s="1" t="s">
        <v>59</v>
      </c>
      <c r="C12" s="1" t="s">
        <v>60</v>
      </c>
      <c r="D12" s="5">
        <v>8</v>
      </c>
      <c r="E12" s="1" t="s">
        <v>38</v>
      </c>
      <c r="F12" s="22">
        <v>0</v>
      </c>
      <c r="G12" s="22">
        <v>0</v>
      </c>
      <c r="H12" s="22">
        <f t="shared" si="0"/>
        <v>0</v>
      </c>
      <c r="I12" s="22">
        <f t="shared" si="1"/>
        <v>0</v>
      </c>
    </row>
    <row r="13" spans="1:9" s="8" customFormat="1" ht="12.75">
      <c r="A13" s="6"/>
      <c r="B13" s="2"/>
      <c r="C13" s="2" t="s">
        <v>15</v>
      </c>
      <c r="D13" s="4"/>
      <c r="E13" s="2"/>
      <c r="F13" s="23"/>
      <c r="G13" s="23"/>
      <c r="H13" s="23">
        <f>ROUND(SUM(H2:H12),0)</f>
        <v>0</v>
      </c>
      <c r="I13" s="23">
        <f>ROUND(SUM(I2:I12),0)</f>
        <v>0</v>
      </c>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Irtás, föld- és sziklamunka</oddHeader>
  </headerFooter>
</worksheet>
</file>

<file path=xl/worksheets/sheet6.xml><?xml version="1.0" encoding="utf-8"?>
<worksheet xmlns="http://schemas.openxmlformats.org/spreadsheetml/2006/main" xmlns:r="http://schemas.openxmlformats.org/officeDocument/2006/relationships">
  <dimension ref="A1:I90"/>
  <sheetViews>
    <sheetView zoomScalePageLayoutView="0" workbookViewId="0" topLeftCell="A1">
      <selection activeCell="I10" sqref="I1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62</v>
      </c>
      <c r="C2" s="1" t="s">
        <v>63</v>
      </c>
      <c r="D2" s="5">
        <v>8.65</v>
      </c>
      <c r="E2" s="1" t="s">
        <v>38</v>
      </c>
      <c r="F2" s="22">
        <v>0</v>
      </c>
      <c r="G2" s="22">
        <v>0</v>
      </c>
      <c r="H2" s="22">
        <f>ROUND(D2*F2,0)</f>
        <v>0</v>
      </c>
      <c r="I2" s="22">
        <f>ROUND(D2*G2,0)</f>
        <v>0</v>
      </c>
    </row>
    <row r="3" spans="1:9" ht="51">
      <c r="A3" s="7">
        <v>2</v>
      </c>
      <c r="B3" s="1" t="s">
        <v>64</v>
      </c>
      <c r="C3" s="1" t="s">
        <v>65</v>
      </c>
      <c r="D3" s="5">
        <v>1.63</v>
      </c>
      <c r="E3" s="1" t="s">
        <v>38</v>
      </c>
      <c r="F3" s="22">
        <v>0</v>
      </c>
      <c r="G3" s="22">
        <v>0</v>
      </c>
      <c r="H3" s="22">
        <f>ROUND(D3*F3,0)</f>
        <v>0</v>
      </c>
      <c r="I3" s="22">
        <f>ROUND(D3*G3,0)</f>
        <v>0</v>
      </c>
    </row>
    <row r="4" spans="1:9" s="8" customFormat="1" ht="12.75">
      <c r="A4" s="6"/>
      <c r="B4" s="2"/>
      <c r="C4" s="2" t="s">
        <v>15</v>
      </c>
      <c r="D4" s="4"/>
      <c r="E4" s="2"/>
      <c r="F4" s="23"/>
      <c r="G4" s="23"/>
      <c r="H4" s="23">
        <f>ROUND(SUM(H2:H3),0)</f>
        <v>0</v>
      </c>
      <c r="I4" s="23">
        <f>ROUND(SUM(I2:I3),0)</f>
        <v>0</v>
      </c>
    </row>
    <row r="5" spans="6:9" ht="12.75">
      <c r="F5" s="22"/>
      <c r="G5" s="22"/>
      <c r="H5" s="22"/>
      <c r="I5" s="22"/>
    </row>
    <row r="6" spans="6:9" ht="12.75">
      <c r="F6" s="22"/>
      <c r="G6" s="22"/>
      <c r="H6" s="22"/>
      <c r="I6" s="22"/>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Síkalapozás</oddHeader>
  </headerFooter>
</worksheet>
</file>

<file path=xl/worksheets/sheet7.xml><?xml version="1.0" encoding="utf-8"?>
<worksheet xmlns="http://schemas.openxmlformats.org/spreadsheetml/2006/main" xmlns:r="http://schemas.openxmlformats.org/officeDocument/2006/relationships">
  <dimension ref="A1:I90"/>
  <sheetViews>
    <sheetView zoomScalePageLayoutView="0" workbookViewId="0" topLeftCell="A7">
      <selection activeCell="K9" sqref="K9"/>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63.75">
      <c r="A2" s="7">
        <v>1</v>
      </c>
      <c r="B2" s="1" t="s">
        <v>67</v>
      </c>
      <c r="C2" s="1" t="s">
        <v>69</v>
      </c>
      <c r="D2" s="5">
        <v>0.92</v>
      </c>
      <c r="E2" s="1" t="s">
        <v>68</v>
      </c>
      <c r="F2" s="22">
        <v>0</v>
      </c>
      <c r="G2" s="22">
        <v>0</v>
      </c>
      <c r="H2" s="22">
        <f aca="true" t="shared" si="0" ref="H2:H10">ROUND(D2*F2,0)</f>
        <v>0</v>
      </c>
      <c r="I2" s="22">
        <f aca="true" t="shared" si="1" ref="I2:I10">ROUND(D2*G2,0)</f>
        <v>0</v>
      </c>
    </row>
    <row r="3" spans="1:9" ht="63.75">
      <c r="A3" s="7">
        <v>2</v>
      </c>
      <c r="B3" s="1" t="s">
        <v>70</v>
      </c>
      <c r="C3" s="1" t="s">
        <v>71</v>
      </c>
      <c r="D3" s="5">
        <v>0.178</v>
      </c>
      <c r="E3" s="1" t="s">
        <v>68</v>
      </c>
      <c r="F3" s="22">
        <v>0</v>
      </c>
      <c r="G3" s="22">
        <v>0</v>
      </c>
      <c r="H3" s="22">
        <f t="shared" si="0"/>
        <v>0</v>
      </c>
      <c r="I3" s="22">
        <f t="shared" si="1"/>
        <v>0</v>
      </c>
    </row>
    <row r="4" spans="1:9" ht="102">
      <c r="A4" s="7">
        <v>3</v>
      </c>
      <c r="B4" s="1" t="s">
        <v>72</v>
      </c>
      <c r="C4" s="1" t="s">
        <v>73</v>
      </c>
      <c r="D4" s="5">
        <v>6.1</v>
      </c>
      <c r="E4" s="1" t="s">
        <v>38</v>
      </c>
      <c r="F4" s="22">
        <v>0</v>
      </c>
      <c r="G4" s="22">
        <v>0</v>
      </c>
      <c r="H4" s="22">
        <f t="shared" si="0"/>
        <v>0</v>
      </c>
      <c r="I4" s="22">
        <f t="shared" si="1"/>
        <v>0</v>
      </c>
    </row>
    <row r="5" spans="1:9" ht="38.25">
      <c r="A5" s="7">
        <v>4</v>
      </c>
      <c r="B5" s="1" t="s">
        <v>74</v>
      </c>
      <c r="C5" s="1" t="s">
        <v>76</v>
      </c>
      <c r="D5" s="5">
        <v>15</v>
      </c>
      <c r="E5" s="1" t="s">
        <v>75</v>
      </c>
      <c r="F5" s="22">
        <v>0</v>
      </c>
      <c r="G5" s="22">
        <v>0</v>
      </c>
      <c r="H5" s="22">
        <f t="shared" si="0"/>
        <v>0</v>
      </c>
      <c r="I5" s="22">
        <f t="shared" si="1"/>
        <v>0</v>
      </c>
    </row>
    <row r="6" spans="1:9" ht="89.25">
      <c r="A6" s="7">
        <v>5</v>
      </c>
      <c r="B6" s="1" t="s">
        <v>77</v>
      </c>
      <c r="C6" s="1" t="s">
        <v>78</v>
      </c>
      <c r="D6" s="5">
        <v>2.5</v>
      </c>
      <c r="E6" s="1" t="s">
        <v>38</v>
      </c>
      <c r="F6" s="22">
        <v>0</v>
      </c>
      <c r="G6" s="22">
        <v>0</v>
      </c>
      <c r="H6" s="22">
        <f t="shared" si="0"/>
        <v>0</v>
      </c>
      <c r="I6" s="22">
        <f t="shared" si="1"/>
        <v>0</v>
      </c>
    </row>
    <row r="7" spans="1:9" ht="76.5">
      <c r="A7" s="7">
        <v>6</v>
      </c>
      <c r="B7" s="1" t="s">
        <v>79</v>
      </c>
      <c r="C7" s="1" t="s">
        <v>80</v>
      </c>
      <c r="D7" s="5">
        <v>18.53</v>
      </c>
      <c r="E7" s="1" t="s">
        <v>38</v>
      </c>
      <c r="F7" s="22">
        <v>0</v>
      </c>
      <c r="G7" s="22">
        <v>0</v>
      </c>
      <c r="H7" s="22">
        <f t="shared" si="0"/>
        <v>0</v>
      </c>
      <c r="I7" s="22">
        <f t="shared" si="1"/>
        <v>0</v>
      </c>
    </row>
    <row r="8" spans="1:9" ht="51">
      <c r="A8" s="7">
        <v>7</v>
      </c>
      <c r="B8" s="1" t="s">
        <v>81</v>
      </c>
      <c r="C8" s="1" t="s">
        <v>82</v>
      </c>
      <c r="D8" s="5">
        <v>21</v>
      </c>
      <c r="E8" s="1" t="s">
        <v>14</v>
      </c>
      <c r="F8" s="22">
        <v>0</v>
      </c>
      <c r="G8" s="22">
        <v>0</v>
      </c>
      <c r="H8" s="22">
        <f t="shared" si="0"/>
        <v>0</v>
      </c>
      <c r="I8" s="22">
        <f t="shared" si="1"/>
        <v>0</v>
      </c>
    </row>
    <row r="9" spans="1:9" ht="102">
      <c r="A9" s="7">
        <v>8</v>
      </c>
      <c r="B9" s="1" t="s">
        <v>83</v>
      </c>
      <c r="C9" s="1" t="s">
        <v>84</v>
      </c>
      <c r="D9" s="5">
        <v>21.3</v>
      </c>
      <c r="E9" s="1" t="s">
        <v>17</v>
      </c>
      <c r="F9" s="22">
        <v>0</v>
      </c>
      <c r="G9" s="22">
        <v>0</v>
      </c>
      <c r="H9" s="22">
        <f t="shared" si="0"/>
        <v>0</v>
      </c>
      <c r="I9" s="22">
        <f t="shared" si="1"/>
        <v>0</v>
      </c>
    </row>
    <row r="10" spans="1:9" ht="63.75">
      <c r="A10" s="7">
        <v>9</v>
      </c>
      <c r="B10" s="1" t="s">
        <v>85</v>
      </c>
      <c r="C10" s="1" t="s">
        <v>86</v>
      </c>
      <c r="D10" s="5">
        <v>117.6</v>
      </c>
      <c r="E10" s="1" t="s">
        <v>17</v>
      </c>
      <c r="F10" s="22">
        <v>0</v>
      </c>
      <c r="G10" s="22">
        <v>0</v>
      </c>
      <c r="H10" s="22">
        <f t="shared" si="0"/>
        <v>0</v>
      </c>
      <c r="I10" s="22">
        <f t="shared" si="1"/>
        <v>0</v>
      </c>
    </row>
    <row r="11" spans="1:9" s="8" customFormat="1" ht="12.75">
      <c r="A11" s="6"/>
      <c r="B11" s="2"/>
      <c r="C11" s="2" t="s">
        <v>15</v>
      </c>
      <c r="D11" s="4"/>
      <c r="E11" s="2"/>
      <c r="F11" s="23"/>
      <c r="G11" s="23"/>
      <c r="H11" s="23">
        <f>ROUND(SUM(H2:H10),0)</f>
        <v>0</v>
      </c>
      <c r="I11" s="23">
        <f>ROUND(SUM(I2:I10),0)</f>
        <v>0</v>
      </c>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Helyszíni beton és vasbeton munka</oddHeader>
  </headerFooter>
</worksheet>
</file>

<file path=xl/worksheets/sheet8.xml><?xml version="1.0" encoding="utf-8"?>
<worksheet xmlns="http://schemas.openxmlformats.org/spreadsheetml/2006/main" xmlns:r="http://schemas.openxmlformats.org/officeDocument/2006/relationships">
  <dimension ref="A1:I90"/>
  <sheetViews>
    <sheetView zoomScalePageLayoutView="0" workbookViewId="0" topLeftCell="A1">
      <selection activeCell="K3" sqref="K3"/>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114.75">
      <c r="A2" s="7">
        <v>1</v>
      </c>
      <c r="B2" s="1" t="s">
        <v>88</v>
      </c>
      <c r="C2" s="1" t="s">
        <v>89</v>
      </c>
      <c r="D2" s="5">
        <v>38.24</v>
      </c>
      <c r="E2" s="1" t="s">
        <v>17</v>
      </c>
      <c r="F2" s="22">
        <v>0</v>
      </c>
      <c r="G2" s="22">
        <v>0</v>
      </c>
      <c r="H2" s="22">
        <f>ROUND(D2*F2,0)</f>
        <v>0</v>
      </c>
      <c r="I2" s="22">
        <f>ROUND(D2*G2,0)</f>
        <v>0</v>
      </c>
    </row>
    <row r="3" spans="1:9" s="8" customFormat="1" ht="12.75">
      <c r="A3" s="6"/>
      <c r="B3" s="2"/>
      <c r="C3" s="2" t="s">
        <v>15</v>
      </c>
      <c r="D3" s="4"/>
      <c r="E3" s="2"/>
      <c r="F3" s="23"/>
      <c r="G3" s="23"/>
      <c r="H3" s="23">
        <f>ROUND(SUM(H2:H2),0)</f>
        <v>0</v>
      </c>
      <c r="I3" s="23">
        <f>ROUND(SUM(I2:I2),0)</f>
        <v>0</v>
      </c>
    </row>
    <row r="4" spans="6:9" ht="12.75">
      <c r="F4" s="22"/>
      <c r="G4" s="22"/>
      <c r="H4" s="22"/>
      <c r="I4" s="22"/>
    </row>
    <row r="5" spans="6:9" ht="12.75">
      <c r="F5" s="22"/>
      <c r="G5" s="22"/>
      <c r="H5" s="22"/>
      <c r="I5" s="22"/>
    </row>
    <row r="6" spans="6:9" ht="12.75">
      <c r="F6" s="22"/>
      <c r="G6" s="22"/>
      <c r="H6" s="22"/>
      <c r="I6" s="22"/>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Falazás és egyéb kőművesmunka</oddHeader>
  </headerFooter>
</worksheet>
</file>

<file path=xl/worksheets/sheet9.xml><?xml version="1.0" encoding="utf-8"?>
<worksheet xmlns="http://schemas.openxmlformats.org/spreadsheetml/2006/main" xmlns:r="http://schemas.openxmlformats.org/officeDocument/2006/relationships">
  <dimension ref="A1:I90"/>
  <sheetViews>
    <sheetView zoomScalePageLayoutView="0" workbookViewId="0" topLeftCell="A1">
      <selection activeCell="L5" sqref="L5"/>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91</v>
      </c>
      <c r="C2" s="1" t="s">
        <v>93</v>
      </c>
      <c r="D2" s="5">
        <v>2500</v>
      </c>
      <c r="E2" s="1" t="s">
        <v>92</v>
      </c>
      <c r="F2" s="22">
        <v>0</v>
      </c>
      <c r="G2" s="22">
        <v>0</v>
      </c>
      <c r="H2" s="22">
        <f>ROUND(D2*F2,0)</f>
        <v>0</v>
      </c>
      <c r="I2" s="22">
        <f>ROUND(D2*G2,0)</f>
        <v>0</v>
      </c>
    </row>
    <row r="3" spans="1:9" ht="89.25">
      <c r="A3" s="7">
        <v>2</v>
      </c>
      <c r="B3" s="1" t="s">
        <v>94</v>
      </c>
      <c r="C3" s="1" t="s">
        <v>95</v>
      </c>
      <c r="D3" s="5">
        <v>105</v>
      </c>
      <c r="E3" s="1" t="s">
        <v>17</v>
      </c>
      <c r="F3" s="22">
        <v>0</v>
      </c>
      <c r="G3" s="22">
        <v>0</v>
      </c>
      <c r="H3" s="22">
        <f>ROUND(D3*F3,0)</f>
        <v>0</v>
      </c>
      <c r="I3" s="22">
        <f>ROUND(D3*G3,0)</f>
        <v>0</v>
      </c>
    </row>
    <row r="4" spans="1:9" ht="89.25">
      <c r="A4" s="7">
        <v>3</v>
      </c>
      <c r="B4" s="1" t="s">
        <v>96</v>
      </c>
      <c r="C4" s="1" t="s">
        <v>97</v>
      </c>
      <c r="D4" s="5">
        <v>189.2</v>
      </c>
      <c r="E4" s="1" t="s">
        <v>17</v>
      </c>
      <c r="F4" s="22">
        <v>0</v>
      </c>
      <c r="G4" s="22">
        <v>0</v>
      </c>
      <c r="H4" s="22">
        <f>ROUND(D4*F4,0)</f>
        <v>0</v>
      </c>
      <c r="I4" s="22">
        <f>ROUND(D4*G4,0)</f>
        <v>0</v>
      </c>
    </row>
    <row r="5" spans="1:9" ht="89.25">
      <c r="A5" s="7">
        <v>4</v>
      </c>
      <c r="B5" s="1" t="s">
        <v>98</v>
      </c>
      <c r="C5" s="1" t="s">
        <v>99</v>
      </c>
      <c r="D5" s="5">
        <v>140</v>
      </c>
      <c r="E5" s="1" t="s">
        <v>13</v>
      </c>
      <c r="F5" s="22">
        <v>0</v>
      </c>
      <c r="G5" s="22">
        <v>0</v>
      </c>
      <c r="H5" s="22">
        <f>ROUND(D5*F5,0)</f>
        <v>0</v>
      </c>
      <c r="I5" s="22">
        <f>ROUND(D5*G5,0)</f>
        <v>0</v>
      </c>
    </row>
    <row r="6" spans="1:9" s="8" customFormat="1" ht="12.75">
      <c r="A6" s="6"/>
      <c r="B6" s="2"/>
      <c r="C6" s="2" t="s">
        <v>15</v>
      </c>
      <c r="D6" s="4"/>
      <c r="E6" s="2"/>
      <c r="F6" s="23"/>
      <c r="G6" s="23"/>
      <c r="H6" s="23">
        <f>ROUND(SUM(H2:H5),0)</f>
        <v>0</v>
      </c>
      <c r="I6" s="23">
        <f>ROUND(SUM(I2:I5),0)</f>
        <v>0</v>
      </c>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és könnyű épületszerkezet szerelése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AKOS</dc:creator>
  <cp:keywords/>
  <dc:description/>
  <cp:lastModifiedBy>gyak</cp:lastModifiedBy>
  <dcterms:created xsi:type="dcterms:W3CDTF">2022-03-30T20:45:49Z</dcterms:created>
  <dcterms:modified xsi:type="dcterms:W3CDTF">2022-07-07T09:44:06Z</dcterms:modified>
  <cp:category/>
  <cp:version/>
  <cp:contentType/>
  <cp:contentStatus/>
</cp:coreProperties>
</file>